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藪内晴久\Videos\HomePage_1\others\"/>
    </mc:Choice>
  </mc:AlternateContent>
  <xr:revisionPtr revIDLastSave="0" documentId="13_ncr:1_{2D3EC296-CB30-447D-8A52-772218DEC708}" xr6:coauthVersionLast="47" xr6:coauthVersionMax="47" xr10:uidLastSave="{00000000-0000-0000-0000-000000000000}"/>
  <bookViews>
    <workbookView xWindow="28680" yWindow="-120" windowWidth="29040" windowHeight="15720" activeTab="1" xr2:uid="{00000000-000D-0000-FFFF-FFFF00000000}"/>
  </bookViews>
  <sheets>
    <sheet name="使い方" sheetId="11" r:id="rId1"/>
    <sheet name="A事業所" sheetId="3" r:id="rId2"/>
    <sheet name="B事業所" sheetId="4" r:id="rId3"/>
    <sheet name="C事業所" sheetId="10" r:id="rId4"/>
    <sheet name="D事業所" sheetId="6" r:id="rId5"/>
    <sheet name="E事業所" sheetId="7" r:id="rId6"/>
    <sheet name="予備" sheetId="8" r:id="rId7"/>
    <sheet name="相談用" sheetId="9" r:id="rId8"/>
    <sheet name="記載例" sheetId="2" r:id="rId9"/>
  </sheets>
  <definedNames>
    <definedName name="_xlnm.Print_Area" localSheetId="1">A事業所!$A$1:$BF$38</definedName>
    <definedName name="_xlnm.Print_Area" localSheetId="2">B事業所!$A$1:$BF$38</definedName>
    <definedName name="_xlnm.Print_Area" localSheetId="3">C事業所!$A$1:$BF$38</definedName>
    <definedName name="_xlnm.Print_Area" localSheetId="4">D事業所!$A$1:$BF$38</definedName>
    <definedName name="_xlnm.Print_Area" localSheetId="5">E事業所!$A$1:$BF$38</definedName>
    <definedName name="_xlnm.Print_Area" localSheetId="8">記載例!$A$1:$BF$39</definedName>
    <definedName name="_xlnm.Print_Area" localSheetId="7">相談用!$A$1:$AH$36</definedName>
    <definedName name="_xlnm.Print_Area" localSheetId="6">予備!$A$1:$BF$38</definedName>
    <definedName name="祝日表">A事業所!$BU$6:$BV$25</definedName>
    <definedName name="祝日表2">相談用!$BC$5:$BD$24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20" i="8" l="1"/>
  <c r="BD20" i="4"/>
  <c r="BD20" i="10"/>
  <c r="BD20" i="6"/>
  <c r="BD20" i="7"/>
  <c r="BK11" i="4" l="1"/>
  <c r="BK12" i="4"/>
  <c r="BK13" i="4"/>
  <c r="BK14" i="4"/>
  <c r="BK15" i="4"/>
  <c r="BK16" i="4"/>
  <c r="BK17" i="4"/>
  <c r="BK18" i="4"/>
  <c r="BK19" i="4"/>
  <c r="BK20" i="4"/>
  <c r="BK21" i="4"/>
  <c r="BK22" i="4"/>
  <c r="BK11" i="10"/>
  <c r="BK12" i="10"/>
  <c r="BK13" i="10"/>
  <c r="BK14" i="10"/>
  <c r="BK15" i="10"/>
  <c r="BK16" i="10"/>
  <c r="BK17" i="10"/>
  <c r="BK18" i="10"/>
  <c r="BK19" i="10"/>
  <c r="BK20" i="10"/>
  <c r="BK21" i="10"/>
  <c r="BK22" i="10"/>
  <c r="BK11" i="6"/>
  <c r="BK12" i="6"/>
  <c r="BK13" i="6"/>
  <c r="BK14" i="6"/>
  <c r="BK15" i="6"/>
  <c r="BK16" i="6"/>
  <c r="BK17" i="6"/>
  <c r="BK18" i="6"/>
  <c r="BK19" i="6"/>
  <c r="BK20" i="6"/>
  <c r="BK21" i="6"/>
  <c r="BK22" i="6"/>
  <c r="BK11" i="7"/>
  <c r="BK12" i="7"/>
  <c r="BK13" i="7"/>
  <c r="BK14" i="7"/>
  <c r="BK15" i="7"/>
  <c r="BK16" i="7"/>
  <c r="BK17" i="7"/>
  <c r="BK18" i="7"/>
  <c r="BK19" i="7"/>
  <c r="BK20" i="7"/>
  <c r="BK21" i="7"/>
  <c r="BK22" i="7"/>
  <c r="BK11" i="8"/>
  <c r="BK12" i="8"/>
  <c r="BK13" i="8"/>
  <c r="BK14" i="8"/>
  <c r="BK15" i="8"/>
  <c r="BK16" i="8"/>
  <c r="BK17" i="8"/>
  <c r="BK18" i="8"/>
  <c r="BK19" i="8"/>
  <c r="BK20" i="8"/>
  <c r="BK21" i="8"/>
  <c r="BK22" i="8"/>
  <c r="BK11" i="3"/>
  <c r="BK12" i="3"/>
  <c r="BK13" i="3"/>
  <c r="BK14" i="3"/>
  <c r="BK15" i="3"/>
  <c r="BK16" i="3"/>
  <c r="BK17" i="3"/>
  <c r="BK18" i="3"/>
  <c r="BK19" i="3"/>
  <c r="BK20" i="3"/>
  <c r="BK21" i="3"/>
  <c r="BK22" i="3"/>
  <c r="BK10" i="4"/>
  <c r="BK10" i="10"/>
  <c r="BK10" i="6"/>
  <c r="BK10" i="7"/>
  <c r="BK10" i="8"/>
  <c r="BK10" i="3"/>
  <c r="S22" i="8" l="1"/>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T12" i="3"/>
  <c r="U12" i="3"/>
  <c r="V12" i="3"/>
  <c r="W12" i="3"/>
  <c r="X12" i="3"/>
  <c r="Y12" i="3"/>
  <c r="Z12" i="3"/>
  <c r="AA12" i="3"/>
  <c r="AB12" i="3"/>
  <c r="AC12" i="3"/>
  <c r="AD12" i="3"/>
  <c r="AE12" i="3"/>
  <c r="AF12" i="3"/>
  <c r="AG12" i="3"/>
  <c r="AH12" i="3"/>
  <c r="AI12" i="3"/>
  <c r="AJ12" i="3"/>
  <c r="AK12" i="3"/>
  <c r="AL12" i="3"/>
  <c r="AM12" i="3"/>
  <c r="AN12" i="3"/>
  <c r="AO12" i="3"/>
  <c r="AP12" i="3"/>
  <c r="AQ12" i="3"/>
  <c r="AR12" i="3"/>
  <c r="AS12" i="3"/>
  <c r="AT12" i="3"/>
  <c r="T16" i="3"/>
  <c r="U16" i="3"/>
  <c r="V16" i="3"/>
  <c r="W16" i="3"/>
  <c r="X16" i="3"/>
  <c r="Y16" i="3"/>
  <c r="Z16" i="3"/>
  <c r="AA16" i="3"/>
  <c r="AB16" i="3"/>
  <c r="AC16" i="3"/>
  <c r="AD16" i="3"/>
  <c r="AE16" i="3"/>
  <c r="AF16" i="3"/>
  <c r="AG16" i="3"/>
  <c r="AH16" i="3"/>
  <c r="AI16" i="3"/>
  <c r="AJ16" i="3"/>
  <c r="AK16" i="3"/>
  <c r="AL16" i="3"/>
  <c r="AM16" i="3"/>
  <c r="AN16" i="3"/>
  <c r="AO16" i="3"/>
  <c r="AP16" i="3"/>
  <c r="AQ16" i="3"/>
  <c r="AR16" i="3"/>
  <c r="AS16" i="3"/>
  <c r="AT16" i="3"/>
  <c r="T17" i="3"/>
  <c r="U17" i="3"/>
  <c r="V17" i="3"/>
  <c r="W17" i="3"/>
  <c r="X17" i="3"/>
  <c r="Y17" i="3"/>
  <c r="Z17" i="3"/>
  <c r="AA17" i="3"/>
  <c r="AB17" i="3"/>
  <c r="AC17" i="3"/>
  <c r="AD17" i="3"/>
  <c r="AE17" i="3"/>
  <c r="AF17" i="3"/>
  <c r="AG17" i="3"/>
  <c r="AH17" i="3"/>
  <c r="AI17" i="3"/>
  <c r="AJ17" i="3"/>
  <c r="AK17" i="3"/>
  <c r="AL17" i="3"/>
  <c r="AM17" i="3"/>
  <c r="AN17" i="3"/>
  <c r="AO17" i="3"/>
  <c r="AP17" i="3"/>
  <c r="AQ17" i="3"/>
  <c r="AR17" i="3"/>
  <c r="AS17" i="3"/>
  <c r="AT17" i="3"/>
  <c r="T18" i="3"/>
  <c r="U18" i="3"/>
  <c r="V18" i="3"/>
  <c r="W18" i="3"/>
  <c r="X18" i="3"/>
  <c r="Y18" i="3"/>
  <c r="Z18" i="3"/>
  <c r="AA18" i="3"/>
  <c r="AB18" i="3"/>
  <c r="AC18" i="3"/>
  <c r="AD18" i="3"/>
  <c r="AE18" i="3"/>
  <c r="AF18" i="3"/>
  <c r="AG18" i="3"/>
  <c r="AH18" i="3"/>
  <c r="AI18" i="3"/>
  <c r="AJ18" i="3"/>
  <c r="AK18" i="3"/>
  <c r="AL18" i="3"/>
  <c r="AM18" i="3"/>
  <c r="AN18" i="3"/>
  <c r="AO18" i="3"/>
  <c r="AP18" i="3"/>
  <c r="AQ18" i="3"/>
  <c r="AR18" i="3"/>
  <c r="AS18" i="3"/>
  <c r="AT18" i="3"/>
  <c r="T19" i="3"/>
  <c r="U19" i="3"/>
  <c r="V19" i="3"/>
  <c r="W19" i="3"/>
  <c r="X19" i="3"/>
  <c r="Y19" i="3"/>
  <c r="Z19" i="3"/>
  <c r="AA19" i="3"/>
  <c r="AB19" i="3"/>
  <c r="AC19" i="3"/>
  <c r="AD19" i="3"/>
  <c r="AE19" i="3"/>
  <c r="AF19" i="3"/>
  <c r="AG19" i="3"/>
  <c r="AH19" i="3"/>
  <c r="AI19" i="3"/>
  <c r="AJ19" i="3"/>
  <c r="AK19" i="3"/>
  <c r="AL19" i="3"/>
  <c r="AM19" i="3"/>
  <c r="AN19" i="3"/>
  <c r="AO19" i="3"/>
  <c r="AP19" i="3"/>
  <c r="AQ19" i="3"/>
  <c r="AR19" i="3"/>
  <c r="AS19" i="3"/>
  <c r="AT19" i="3"/>
  <c r="T20" i="3"/>
  <c r="U20" i="3"/>
  <c r="V20" i="3"/>
  <c r="W20" i="3"/>
  <c r="X20" i="3"/>
  <c r="Y20" i="3"/>
  <c r="Z20" i="3"/>
  <c r="AA20" i="3"/>
  <c r="AB20" i="3"/>
  <c r="AC20" i="3"/>
  <c r="AD20" i="3"/>
  <c r="AE20" i="3"/>
  <c r="AF20" i="3"/>
  <c r="AG20" i="3"/>
  <c r="AH20" i="3"/>
  <c r="AI20" i="3"/>
  <c r="AJ20" i="3"/>
  <c r="AK20" i="3"/>
  <c r="AL20" i="3"/>
  <c r="AM20" i="3"/>
  <c r="AN20" i="3"/>
  <c r="AO20" i="3"/>
  <c r="AP20" i="3"/>
  <c r="AQ20" i="3"/>
  <c r="AR20" i="3"/>
  <c r="AS20" i="3"/>
  <c r="AT20" i="3"/>
  <c r="T21" i="3"/>
  <c r="U21" i="3"/>
  <c r="V21" i="3"/>
  <c r="W21" i="3"/>
  <c r="X21" i="3"/>
  <c r="Y21" i="3"/>
  <c r="Z21" i="3"/>
  <c r="AA21" i="3"/>
  <c r="AB21" i="3"/>
  <c r="AC21" i="3"/>
  <c r="AD21" i="3"/>
  <c r="AE21" i="3"/>
  <c r="AF21" i="3"/>
  <c r="AG21" i="3"/>
  <c r="AH21" i="3"/>
  <c r="AI21" i="3"/>
  <c r="AJ21" i="3"/>
  <c r="AK21" i="3"/>
  <c r="AL21" i="3"/>
  <c r="AM21" i="3"/>
  <c r="AN21" i="3"/>
  <c r="AO21" i="3"/>
  <c r="AP21" i="3"/>
  <c r="AQ21" i="3"/>
  <c r="AR21" i="3"/>
  <c r="AS21" i="3"/>
  <c r="AT21" i="3"/>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T12" i="7"/>
  <c r="U12" i="7"/>
  <c r="V12" i="7"/>
  <c r="W12" i="7"/>
  <c r="X12" i="7"/>
  <c r="Y12" i="7"/>
  <c r="Z12" i="7"/>
  <c r="AA12" i="7"/>
  <c r="AB12" i="7"/>
  <c r="AC12" i="7"/>
  <c r="AD12" i="7"/>
  <c r="AE12" i="7"/>
  <c r="AF12" i="7"/>
  <c r="AG12" i="7"/>
  <c r="AH12" i="7"/>
  <c r="AI12" i="7"/>
  <c r="AJ12" i="7"/>
  <c r="AK12" i="7"/>
  <c r="AL12" i="7"/>
  <c r="AM12" i="7"/>
  <c r="AN12" i="7"/>
  <c r="AO12" i="7"/>
  <c r="AP12" i="7"/>
  <c r="AQ12" i="7"/>
  <c r="AR12" i="7"/>
  <c r="AS12" i="7"/>
  <c r="AT12" i="7"/>
  <c r="T17" i="7"/>
  <c r="U17" i="7"/>
  <c r="V17" i="7"/>
  <c r="W17" i="7"/>
  <c r="X17" i="7"/>
  <c r="Y17" i="7"/>
  <c r="Z17" i="7"/>
  <c r="AA17" i="7"/>
  <c r="AB17" i="7"/>
  <c r="AC17" i="7"/>
  <c r="AD17" i="7"/>
  <c r="AE17" i="7"/>
  <c r="AF17" i="7"/>
  <c r="AG17" i="7"/>
  <c r="AH17" i="7"/>
  <c r="AI17" i="7"/>
  <c r="AJ17" i="7"/>
  <c r="AK17" i="7"/>
  <c r="AL17" i="7"/>
  <c r="AM17" i="7"/>
  <c r="AN17" i="7"/>
  <c r="AO17" i="7"/>
  <c r="AP17" i="7"/>
  <c r="AQ17" i="7"/>
  <c r="AR17" i="7"/>
  <c r="AS17" i="7"/>
  <c r="AT17" i="7"/>
  <c r="T18" i="7"/>
  <c r="U18" i="7"/>
  <c r="V18" i="7"/>
  <c r="W18" i="7"/>
  <c r="X18" i="7"/>
  <c r="Y18" i="7"/>
  <c r="Z18" i="7"/>
  <c r="AA18" i="7"/>
  <c r="AB18" i="7"/>
  <c r="AC18" i="7"/>
  <c r="AD18" i="7"/>
  <c r="AE18" i="7"/>
  <c r="AF18" i="7"/>
  <c r="AG18" i="7"/>
  <c r="AH18" i="7"/>
  <c r="AI18" i="7"/>
  <c r="AJ18" i="7"/>
  <c r="AK18" i="7"/>
  <c r="AL18" i="7"/>
  <c r="AM18" i="7"/>
  <c r="AN18" i="7"/>
  <c r="AO18" i="7"/>
  <c r="AP18" i="7"/>
  <c r="AQ18" i="7"/>
  <c r="AR18" i="7"/>
  <c r="AS18" i="7"/>
  <c r="AT18" i="7"/>
  <c r="T19" i="7"/>
  <c r="U19" i="7"/>
  <c r="V19" i="7"/>
  <c r="W19" i="7"/>
  <c r="X19" i="7"/>
  <c r="Y19" i="7"/>
  <c r="Z19" i="7"/>
  <c r="AA19" i="7"/>
  <c r="AB19" i="7"/>
  <c r="AC19" i="7"/>
  <c r="AD19" i="7"/>
  <c r="AE19" i="7"/>
  <c r="AF19" i="7"/>
  <c r="AG19" i="7"/>
  <c r="AH19" i="7"/>
  <c r="AI19" i="7"/>
  <c r="AJ19" i="7"/>
  <c r="AK19" i="7"/>
  <c r="AL19" i="7"/>
  <c r="AM19" i="7"/>
  <c r="AN19" i="7"/>
  <c r="AO19" i="7"/>
  <c r="AP19" i="7"/>
  <c r="AQ19" i="7"/>
  <c r="AR19" i="7"/>
  <c r="AS19" i="7"/>
  <c r="AT19"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T21" i="7"/>
  <c r="U21" i="7"/>
  <c r="V21" i="7"/>
  <c r="W21" i="7"/>
  <c r="X21" i="7"/>
  <c r="Y21" i="7"/>
  <c r="Z21" i="7"/>
  <c r="AA21" i="7"/>
  <c r="AB21" i="7"/>
  <c r="AC21" i="7"/>
  <c r="AD21" i="7"/>
  <c r="AE21" i="7"/>
  <c r="AF21" i="7"/>
  <c r="AG21" i="7"/>
  <c r="AH21" i="7"/>
  <c r="AI21" i="7"/>
  <c r="AJ21" i="7"/>
  <c r="AK21" i="7"/>
  <c r="AL21" i="7"/>
  <c r="AM21" i="7"/>
  <c r="AN21" i="7"/>
  <c r="AO21" i="7"/>
  <c r="AP21" i="7"/>
  <c r="AQ21" i="7"/>
  <c r="AR21" i="7"/>
  <c r="AS21" i="7"/>
  <c r="AT21" i="7"/>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T13" i="10"/>
  <c r="U13" i="10"/>
  <c r="V13" i="10"/>
  <c r="W13" i="10"/>
  <c r="X13" i="10"/>
  <c r="Y13" i="10"/>
  <c r="Z13" i="10"/>
  <c r="AA13" i="10"/>
  <c r="AB13" i="10"/>
  <c r="AC13" i="10"/>
  <c r="AD13" i="10"/>
  <c r="AE13" i="10"/>
  <c r="AF13" i="10"/>
  <c r="AG13" i="10"/>
  <c r="AH13" i="10"/>
  <c r="AI13" i="10"/>
  <c r="AJ13" i="10"/>
  <c r="AK13" i="10"/>
  <c r="AL13" i="10"/>
  <c r="AM13" i="10"/>
  <c r="AN13" i="10"/>
  <c r="AO13" i="10"/>
  <c r="AP13" i="10"/>
  <c r="AQ13" i="10"/>
  <c r="AR13" i="10"/>
  <c r="AS13" i="10"/>
  <c r="AT13" i="10"/>
  <c r="T17" i="10"/>
  <c r="U17" i="10"/>
  <c r="V17" i="10"/>
  <c r="W17" i="10"/>
  <c r="X17" i="10"/>
  <c r="Y17" i="10"/>
  <c r="Z17" i="10"/>
  <c r="AA17" i="10"/>
  <c r="AB17" i="10"/>
  <c r="AC17" i="10"/>
  <c r="AD17" i="10"/>
  <c r="AE17" i="10"/>
  <c r="AF17" i="10"/>
  <c r="AG17" i="10"/>
  <c r="AH17" i="10"/>
  <c r="AI17" i="10"/>
  <c r="AJ17" i="10"/>
  <c r="AK17" i="10"/>
  <c r="AL17" i="10"/>
  <c r="AM17" i="10"/>
  <c r="AN17" i="10"/>
  <c r="AO17" i="10"/>
  <c r="AP17" i="10"/>
  <c r="AQ17" i="10"/>
  <c r="AR17" i="10"/>
  <c r="AS17" i="10"/>
  <c r="AT17" i="10"/>
  <c r="T18" i="10"/>
  <c r="U18" i="10"/>
  <c r="V18" i="10"/>
  <c r="W18" i="10"/>
  <c r="X18" i="10"/>
  <c r="Y18" i="10"/>
  <c r="Z18" i="10"/>
  <c r="AA18" i="10"/>
  <c r="AB18" i="10"/>
  <c r="AC18" i="10"/>
  <c r="AD18" i="10"/>
  <c r="AE18" i="10"/>
  <c r="AF18" i="10"/>
  <c r="AG18" i="10"/>
  <c r="AH18" i="10"/>
  <c r="AI18" i="10"/>
  <c r="AJ18" i="10"/>
  <c r="AK18" i="10"/>
  <c r="AL18" i="10"/>
  <c r="AM18" i="10"/>
  <c r="AN18" i="10"/>
  <c r="AO18" i="10"/>
  <c r="AP18" i="10"/>
  <c r="AQ18" i="10"/>
  <c r="AR18" i="10"/>
  <c r="AS18" i="10"/>
  <c r="AT18" i="10"/>
  <c r="T19" i="10"/>
  <c r="U19" i="10"/>
  <c r="V19" i="10"/>
  <c r="W19" i="10"/>
  <c r="X19" i="10"/>
  <c r="Y19" i="10"/>
  <c r="Z19" i="10"/>
  <c r="AA19" i="10"/>
  <c r="AB19" i="10"/>
  <c r="AC19" i="10"/>
  <c r="AD19" i="10"/>
  <c r="AE19" i="10"/>
  <c r="AF19" i="10"/>
  <c r="AG19" i="10"/>
  <c r="AH19" i="10"/>
  <c r="AI19" i="10"/>
  <c r="AJ19" i="10"/>
  <c r="AK19" i="10"/>
  <c r="AL19" i="10"/>
  <c r="AM19" i="10"/>
  <c r="AN19" i="10"/>
  <c r="AO19" i="10"/>
  <c r="AP19" i="10"/>
  <c r="AQ19" i="10"/>
  <c r="AR19" i="10"/>
  <c r="AS19" i="10"/>
  <c r="AT19" i="10"/>
  <c r="T20" i="10"/>
  <c r="U20" i="10"/>
  <c r="V20" i="10"/>
  <c r="W20" i="10"/>
  <c r="X20" i="10"/>
  <c r="Y20" i="10"/>
  <c r="Z20" i="10"/>
  <c r="AA20" i="10"/>
  <c r="AB20" i="10"/>
  <c r="AC20" i="10"/>
  <c r="AD20" i="10"/>
  <c r="AE20" i="10"/>
  <c r="AF20" i="10"/>
  <c r="AG20" i="10"/>
  <c r="AH20" i="10"/>
  <c r="AI20" i="10"/>
  <c r="AJ20" i="10"/>
  <c r="AK20" i="10"/>
  <c r="AL20" i="10"/>
  <c r="AM20" i="10"/>
  <c r="AN20" i="10"/>
  <c r="AO20" i="10"/>
  <c r="AP20" i="10"/>
  <c r="AQ20" i="10"/>
  <c r="AR20" i="10"/>
  <c r="AS20" i="10"/>
  <c r="AT20" i="10"/>
  <c r="S12" i="3"/>
  <c r="S16" i="3"/>
  <c r="S17" i="3"/>
  <c r="S18" i="3"/>
  <c r="S19" i="3"/>
  <c r="S20" i="3"/>
  <c r="S21" i="3"/>
  <c r="BH21" i="3" s="1"/>
  <c r="AU21" i="3" s="1"/>
  <c r="BA21" i="3" s="1"/>
  <c r="S12" i="4"/>
  <c r="BH12" i="4" s="1"/>
  <c r="AU12" i="4" s="1"/>
  <c r="BA12" i="4" s="1"/>
  <c r="S16" i="4"/>
  <c r="S17" i="4"/>
  <c r="S18" i="4"/>
  <c r="S19" i="4"/>
  <c r="S20" i="4"/>
  <c r="S21" i="4"/>
  <c r="S13" i="6"/>
  <c r="BH13" i="6" s="1"/>
  <c r="AU13" i="6" s="1"/>
  <c r="BA13" i="6" s="1"/>
  <c r="S16" i="6"/>
  <c r="BH16" i="6" s="1"/>
  <c r="AU16" i="6" s="1"/>
  <c r="BA16" i="6" s="1"/>
  <c r="S17" i="6"/>
  <c r="BH17" i="6" s="1"/>
  <c r="AU17" i="6" s="1"/>
  <c r="BA17" i="6" s="1"/>
  <c r="S18" i="6"/>
  <c r="BH18" i="6" s="1"/>
  <c r="AU18" i="6" s="1"/>
  <c r="BA18" i="6" s="1"/>
  <c r="S19" i="6"/>
  <c r="S20" i="6"/>
  <c r="BH20" i="6" s="1"/>
  <c r="AU20" i="6" s="1"/>
  <c r="S21" i="6"/>
  <c r="BH21" i="6" s="1"/>
  <c r="AU21" i="6" s="1"/>
  <c r="BA21" i="6" s="1"/>
  <c r="S12" i="7"/>
  <c r="S17" i="7"/>
  <c r="S18" i="7"/>
  <c r="BH18" i="7" s="1"/>
  <c r="AU18" i="7" s="1"/>
  <c r="BA18" i="7" s="1"/>
  <c r="S19" i="7"/>
  <c r="S20" i="7"/>
  <c r="S21" i="7"/>
  <c r="S12" i="8"/>
  <c r="BH12" i="8" s="1"/>
  <c r="AU12" i="8" s="1"/>
  <c r="BA12" i="8" s="1"/>
  <c r="S15" i="8"/>
  <c r="BH15" i="8" s="1"/>
  <c r="AU15" i="8" s="1"/>
  <c r="BA15" i="8" s="1"/>
  <c r="S16" i="8"/>
  <c r="BH16" i="8" s="1"/>
  <c r="AU16" i="8" s="1"/>
  <c r="BA16" i="8" s="1"/>
  <c r="S17" i="8"/>
  <c r="BH17" i="8" s="1"/>
  <c r="AU17" i="8" s="1"/>
  <c r="BA17" i="8" s="1"/>
  <c r="S18" i="8"/>
  <c r="BH18" i="8" s="1"/>
  <c r="AU18" i="8" s="1"/>
  <c r="BA18" i="8" s="1"/>
  <c r="S19" i="8"/>
  <c r="S20" i="8"/>
  <c r="BH20" i="8" s="1"/>
  <c r="AU20" i="8" s="1"/>
  <c r="S21" i="8"/>
  <c r="BH21" i="8" s="1"/>
  <c r="AU21" i="8" s="1"/>
  <c r="BA21" i="8" s="1"/>
  <c r="S13" i="10"/>
  <c r="BH13" i="10" s="1"/>
  <c r="AU13" i="10" s="1"/>
  <c r="S17" i="10"/>
  <c r="BH17" i="10" s="1"/>
  <c r="AU17" i="10" s="1"/>
  <c r="S18" i="10"/>
  <c r="BH18" i="10" s="1"/>
  <c r="AU18" i="10" s="1"/>
  <c r="S19" i="10"/>
  <c r="S20" i="10"/>
  <c r="BH20" i="10" s="1"/>
  <c r="AU20" i="10" s="1"/>
  <c r="AT25" i="10"/>
  <c r="AS25" i="10"/>
  <c r="AR25" i="10"/>
  <c r="AQ25" i="10"/>
  <c r="AP25" i="10"/>
  <c r="AO25" i="10"/>
  <c r="AN25" i="10"/>
  <c r="AM25" i="10"/>
  <c r="AL25" i="10"/>
  <c r="AK25" i="10"/>
  <c r="AJ25" i="10"/>
  <c r="AI25" i="10"/>
  <c r="AH25" i="10"/>
  <c r="AG25" i="10"/>
  <c r="AF25" i="10"/>
  <c r="AE25" i="10"/>
  <c r="AD25" i="10"/>
  <c r="AC25" i="10"/>
  <c r="AB25" i="10"/>
  <c r="AA25" i="10"/>
  <c r="Z25" i="10"/>
  <c r="Y25" i="10"/>
  <c r="X25" i="10"/>
  <c r="W25" i="10"/>
  <c r="V25" i="10"/>
  <c r="U25" i="10"/>
  <c r="T25" i="10"/>
  <c r="S25" i="10"/>
  <c r="AT8" i="10"/>
  <c r="AT9" i="10" s="1"/>
  <c r="AT14" i="10" s="1"/>
  <c r="AS8" i="10"/>
  <c r="AS9" i="10" s="1"/>
  <c r="AS22" i="10" s="1"/>
  <c r="AR8" i="10"/>
  <c r="AR9" i="10" s="1"/>
  <c r="AR14" i="10" s="1"/>
  <c r="AQ8" i="10"/>
  <c r="AQ9" i="10" s="1"/>
  <c r="AQ16" i="10" s="1"/>
  <c r="AP8" i="10"/>
  <c r="AP9" i="10" s="1"/>
  <c r="AP14" i="10" s="1"/>
  <c r="AO8" i="10"/>
  <c r="AO9" i="10" s="1"/>
  <c r="AO22" i="10" s="1"/>
  <c r="AN8" i="10"/>
  <c r="AN9" i="10" s="1"/>
  <c r="AN14" i="10" s="1"/>
  <c r="AM8" i="10"/>
  <c r="AM9" i="10" s="1"/>
  <c r="AM16" i="10" s="1"/>
  <c r="AL8" i="10"/>
  <c r="AL9" i="10" s="1"/>
  <c r="AL14" i="10" s="1"/>
  <c r="AK8" i="10"/>
  <c r="AK9" i="10" s="1"/>
  <c r="AK22" i="10" s="1"/>
  <c r="AJ8" i="10"/>
  <c r="AJ9" i="10" s="1"/>
  <c r="AJ14" i="10" s="1"/>
  <c r="AI8" i="10"/>
  <c r="AI9" i="10" s="1"/>
  <c r="AI16" i="10" s="1"/>
  <c r="AH8" i="10"/>
  <c r="AH9" i="10" s="1"/>
  <c r="AH14" i="10" s="1"/>
  <c r="AG8" i="10"/>
  <c r="AG9" i="10" s="1"/>
  <c r="AG22" i="10" s="1"/>
  <c r="AF8" i="10"/>
  <c r="AF9" i="10" s="1"/>
  <c r="AF14" i="10" s="1"/>
  <c r="AE8" i="10"/>
  <c r="AE9" i="10" s="1"/>
  <c r="AE16" i="10" s="1"/>
  <c r="AD8" i="10"/>
  <c r="AD9" i="10" s="1"/>
  <c r="AD14" i="10" s="1"/>
  <c r="AC8" i="10"/>
  <c r="AC9" i="10" s="1"/>
  <c r="AC22" i="10" s="1"/>
  <c r="AB8" i="10"/>
  <c r="AB9" i="10" s="1"/>
  <c r="AB14" i="10" s="1"/>
  <c r="AA8" i="10"/>
  <c r="AA9" i="10" s="1"/>
  <c r="AA16" i="10" s="1"/>
  <c r="Z8" i="10"/>
  <c r="Z9" i="10" s="1"/>
  <c r="Z14" i="10" s="1"/>
  <c r="Y8" i="10"/>
  <c r="Y9" i="10" s="1"/>
  <c r="Y22" i="10" s="1"/>
  <c r="X8" i="10"/>
  <c r="X9" i="10" s="1"/>
  <c r="X14" i="10" s="1"/>
  <c r="W8" i="10"/>
  <c r="W9" i="10" s="1"/>
  <c r="W16" i="10" s="1"/>
  <c r="V8" i="10"/>
  <c r="V9" i="10" s="1"/>
  <c r="V14" i="10" s="1"/>
  <c r="U8" i="10"/>
  <c r="U9" i="10" s="1"/>
  <c r="U22" i="10" s="1"/>
  <c r="T8" i="10"/>
  <c r="T9" i="10" s="1"/>
  <c r="T22" i="10" s="1"/>
  <c r="S8" i="10"/>
  <c r="S9" i="10" s="1"/>
  <c r="S12" i="10" s="1"/>
  <c r="BC5" i="10"/>
  <c r="AW5" i="10"/>
  <c r="AM2" i="10"/>
  <c r="AJ2" i="10"/>
  <c r="BH20" i="3" l="1"/>
  <c r="AU20" i="3" s="1"/>
  <c r="BH18" i="3"/>
  <c r="AU18" i="3" s="1"/>
  <c r="BA18" i="3" s="1"/>
  <c r="BH17" i="3"/>
  <c r="AU17" i="3" s="1"/>
  <c r="BA17" i="3" s="1"/>
  <c r="BH12" i="3"/>
  <c r="AU12" i="3" s="1"/>
  <c r="BA12" i="3" s="1"/>
  <c r="BH16" i="3"/>
  <c r="AU16" i="3" s="1"/>
  <c r="BA16" i="3" s="1"/>
  <c r="BH21" i="7"/>
  <c r="AU21" i="7" s="1"/>
  <c r="BA21" i="7" s="1"/>
  <c r="BH17" i="7"/>
  <c r="AU17" i="7" s="1"/>
  <c r="BA17" i="7" s="1"/>
  <c r="BH20" i="7"/>
  <c r="AU20" i="7" s="1"/>
  <c r="BH12" i="7"/>
  <c r="AU12" i="7" s="1"/>
  <c r="BA12" i="7" s="1"/>
  <c r="BH18" i="4"/>
  <c r="AU18" i="4" s="1"/>
  <c r="BA18" i="4" s="1"/>
  <c r="BH21" i="4"/>
  <c r="AU21" i="4" s="1"/>
  <c r="BA21" i="4" s="1"/>
  <c r="BH17" i="4"/>
  <c r="AU17" i="4" s="1"/>
  <c r="BA17" i="4" s="1"/>
  <c r="BH20" i="4"/>
  <c r="AU20" i="4" s="1"/>
  <c r="BH16" i="4"/>
  <c r="AU16" i="4" s="1"/>
  <c r="BA16" i="4" s="1"/>
  <c r="BH19" i="8"/>
  <c r="AU19" i="8" s="1"/>
  <c r="BA19" i="8" s="1"/>
  <c r="BH19" i="7"/>
  <c r="AU19" i="7" s="1"/>
  <c r="BH19" i="3"/>
  <c r="AU19" i="3" s="1"/>
  <c r="BA19" i="3" s="1"/>
  <c r="BH19" i="4"/>
  <c r="AU19" i="4" s="1"/>
  <c r="BH19" i="10"/>
  <c r="AU19" i="10" s="1"/>
  <c r="BH19" i="6"/>
  <c r="AU19" i="6" s="1"/>
  <c r="AR22" i="10"/>
  <c r="AN22" i="10"/>
  <c r="AJ22" i="10"/>
  <c r="AF22" i="10"/>
  <c r="AB22" i="10"/>
  <c r="X22" i="10"/>
  <c r="AQ22" i="10"/>
  <c r="AM22" i="10"/>
  <c r="AI22" i="10"/>
  <c r="AE22" i="10"/>
  <c r="AA22" i="10"/>
  <c r="W22" i="10"/>
  <c r="S22" i="10"/>
  <c r="AT22" i="10"/>
  <c r="AP22" i="10"/>
  <c r="AL22" i="10"/>
  <c r="AH22" i="10"/>
  <c r="AD22" i="10"/>
  <c r="Z22" i="10"/>
  <c r="V22" i="10"/>
  <c r="AX19" i="8"/>
  <c r="BH22" i="8"/>
  <c r="AU22" i="8" s="1"/>
  <c r="BA22" i="8" s="1"/>
  <c r="BD22" i="8" s="1"/>
  <c r="AX17" i="3"/>
  <c r="BD17" i="3" s="1"/>
  <c r="AX18" i="3"/>
  <c r="BD18" i="3" s="1"/>
  <c r="AX21" i="3"/>
  <c r="BD21" i="3" s="1"/>
  <c r="AX12" i="8"/>
  <c r="AX15" i="8"/>
  <c r="BD15" i="8" s="1"/>
  <c r="AX16" i="8"/>
  <c r="AX17" i="8"/>
  <c r="BD17" i="8" s="1"/>
  <c r="AX18" i="8"/>
  <c r="BD18" i="8" s="1"/>
  <c r="AX21" i="8"/>
  <c r="BD21" i="8" s="1"/>
  <c r="AX18" i="7"/>
  <c r="BD18" i="7" s="1"/>
  <c r="AX21" i="7"/>
  <c r="BD21" i="7" s="1"/>
  <c r="AX13" i="6"/>
  <c r="BD13" i="6" s="1"/>
  <c r="AX16" i="6"/>
  <c r="AX17" i="6"/>
  <c r="BD17" i="6" s="1"/>
  <c r="AX18" i="6"/>
  <c r="BD18" i="6" s="1"/>
  <c r="AX21" i="6"/>
  <c r="BD21" i="6" s="1"/>
  <c r="AX12" i="4"/>
  <c r="AX21" i="4"/>
  <c r="BD21" i="4" s="1"/>
  <c r="T11" i="10"/>
  <c r="T10" i="10"/>
  <c r="T24" i="10" s="1"/>
  <c r="T12" i="10"/>
  <c r="U12" i="10"/>
  <c r="U11" i="10"/>
  <c r="U10" i="10"/>
  <c r="U24" i="10" s="1"/>
  <c r="Y12" i="10"/>
  <c r="Y11" i="10"/>
  <c r="Y10" i="10"/>
  <c r="Y24" i="10" s="1"/>
  <c r="AC12" i="10"/>
  <c r="AC11" i="10"/>
  <c r="AC10" i="10"/>
  <c r="AC24" i="10" s="1"/>
  <c r="AG12" i="10"/>
  <c r="AG11" i="10"/>
  <c r="AG10" i="10"/>
  <c r="AG24" i="10" s="1"/>
  <c r="AK12" i="10"/>
  <c r="AK11" i="10"/>
  <c r="AK10" i="10"/>
  <c r="AK24" i="10" s="1"/>
  <c r="AO12" i="10"/>
  <c r="AO11" i="10"/>
  <c r="AO10" i="10"/>
  <c r="AO24" i="10" s="1"/>
  <c r="AS12" i="10"/>
  <c r="AS11" i="10"/>
  <c r="AS10" i="10"/>
  <c r="AS24" i="10" s="1"/>
  <c r="S15" i="10"/>
  <c r="S11" i="10"/>
  <c r="AS21" i="10"/>
  <c r="AO21" i="10"/>
  <c r="AK21" i="10"/>
  <c r="AG21" i="10"/>
  <c r="AC21" i="10"/>
  <c r="Y21" i="10"/>
  <c r="U21" i="10"/>
  <c r="AR16" i="10"/>
  <c r="AN16" i="10"/>
  <c r="AJ16" i="10"/>
  <c r="AF16" i="10"/>
  <c r="AB16" i="10"/>
  <c r="X16" i="10"/>
  <c r="T16" i="10"/>
  <c r="AQ15" i="10"/>
  <c r="AM15" i="10"/>
  <c r="AI15" i="10"/>
  <c r="AE15" i="10"/>
  <c r="AA15" i="10"/>
  <c r="W15" i="10"/>
  <c r="V12" i="10"/>
  <c r="V11" i="10"/>
  <c r="V10" i="10"/>
  <c r="V24" i="10" s="1"/>
  <c r="Z12" i="10"/>
  <c r="Z11" i="10"/>
  <c r="Z10" i="10"/>
  <c r="Z24" i="10" s="1"/>
  <c r="AD12" i="10"/>
  <c r="AD11" i="10"/>
  <c r="AD10" i="10"/>
  <c r="AD24" i="10" s="1"/>
  <c r="AH12" i="10"/>
  <c r="AH11" i="10"/>
  <c r="AH10" i="10"/>
  <c r="AH24" i="10" s="1"/>
  <c r="AL12" i="10"/>
  <c r="AL11" i="10"/>
  <c r="AL10" i="10"/>
  <c r="AL24" i="10" s="1"/>
  <c r="AP12" i="10"/>
  <c r="AP11" i="10"/>
  <c r="AP10" i="10"/>
  <c r="AP24" i="10" s="1"/>
  <c r="AT11" i="10"/>
  <c r="AT10" i="10"/>
  <c r="AT24" i="10" s="1"/>
  <c r="S14" i="10"/>
  <c r="AR21" i="10"/>
  <c r="AN21" i="10"/>
  <c r="AJ21" i="10"/>
  <c r="AF21" i="10"/>
  <c r="AB21" i="10"/>
  <c r="X21" i="10"/>
  <c r="T21" i="10"/>
  <c r="AT15" i="10"/>
  <c r="AP15" i="10"/>
  <c r="AL15" i="10"/>
  <c r="AH15" i="10"/>
  <c r="AD15" i="10"/>
  <c r="Z15" i="10"/>
  <c r="V15" i="10"/>
  <c r="AS14" i="10"/>
  <c r="AO14" i="10"/>
  <c r="AK14" i="10"/>
  <c r="AG14" i="10"/>
  <c r="AC14" i="10"/>
  <c r="Y14" i="10"/>
  <c r="U14" i="10"/>
  <c r="W10" i="10"/>
  <c r="W24" i="10" s="1"/>
  <c r="W12" i="10"/>
  <c r="W11" i="10"/>
  <c r="AA10" i="10"/>
  <c r="AA24" i="10" s="1"/>
  <c r="AA12" i="10"/>
  <c r="AA11" i="10"/>
  <c r="AE10" i="10"/>
  <c r="AE24" i="10" s="1"/>
  <c r="AE12" i="10"/>
  <c r="AE11" i="10"/>
  <c r="AI10" i="10"/>
  <c r="AI24" i="10" s="1"/>
  <c r="AI12" i="10"/>
  <c r="AI11" i="10"/>
  <c r="AM10" i="10"/>
  <c r="AM24" i="10" s="1"/>
  <c r="AM12" i="10"/>
  <c r="AM11" i="10"/>
  <c r="AQ10" i="10"/>
  <c r="AQ24" i="10" s="1"/>
  <c r="AQ12" i="10"/>
  <c r="AQ11" i="10"/>
  <c r="S21" i="10"/>
  <c r="AQ21" i="10"/>
  <c r="AM21" i="10"/>
  <c r="AI21" i="10"/>
  <c r="AE21" i="10"/>
  <c r="AA21" i="10"/>
  <c r="W21" i="10"/>
  <c r="AT16" i="10"/>
  <c r="AP16" i="10"/>
  <c r="AL16" i="10"/>
  <c r="AH16" i="10"/>
  <c r="AD16" i="10"/>
  <c r="Z16" i="10"/>
  <c r="V16" i="10"/>
  <c r="AS15" i="10"/>
  <c r="AO15" i="10"/>
  <c r="AK15" i="10"/>
  <c r="AG15" i="10"/>
  <c r="AC15" i="10"/>
  <c r="Y15" i="10"/>
  <c r="U15" i="10"/>
  <c r="T14" i="10"/>
  <c r="AT12" i="10"/>
  <c r="X11" i="10"/>
  <c r="X10" i="10"/>
  <c r="X24" i="10" s="1"/>
  <c r="X12" i="10"/>
  <c r="AB11" i="10"/>
  <c r="AB10" i="10"/>
  <c r="AB24" i="10" s="1"/>
  <c r="AB12" i="10"/>
  <c r="AF11" i="10"/>
  <c r="AF10" i="10"/>
  <c r="AF24" i="10" s="1"/>
  <c r="AF12" i="10"/>
  <c r="AJ11" i="10"/>
  <c r="AJ10" i="10"/>
  <c r="AJ24" i="10" s="1"/>
  <c r="AJ12" i="10"/>
  <c r="AN11" i="10"/>
  <c r="AN10" i="10"/>
  <c r="AN24" i="10" s="1"/>
  <c r="AN12" i="10"/>
  <c r="AR11" i="10"/>
  <c r="AR10" i="10"/>
  <c r="AR24" i="10" s="1"/>
  <c r="AR12" i="10"/>
  <c r="S10" i="10"/>
  <c r="S24" i="10" s="1"/>
  <c r="S16" i="10"/>
  <c r="AT21" i="10"/>
  <c r="AP21" i="10"/>
  <c r="AL21" i="10"/>
  <c r="AH21" i="10"/>
  <c r="AD21" i="10"/>
  <c r="Z21" i="10"/>
  <c r="V21" i="10"/>
  <c r="AS16" i="10"/>
  <c r="AO16" i="10"/>
  <c r="AK16" i="10"/>
  <c r="AG16" i="10"/>
  <c r="AC16" i="10"/>
  <c r="Y16" i="10"/>
  <c r="U16" i="10"/>
  <c r="AR15" i="10"/>
  <c r="AN15" i="10"/>
  <c r="AJ15" i="10"/>
  <c r="AF15" i="10"/>
  <c r="AB15" i="10"/>
  <c r="X15" i="10"/>
  <c r="T15" i="10"/>
  <c r="AQ14" i="10"/>
  <c r="AM14" i="10"/>
  <c r="AI14" i="10"/>
  <c r="AE14" i="10"/>
  <c r="AA14" i="10"/>
  <c r="W14" i="10"/>
  <c r="AF17" i="9"/>
  <c r="AX16" i="3" l="1"/>
  <c r="AX12" i="3"/>
  <c r="AX17" i="4"/>
  <c r="BD17" i="4" s="1"/>
  <c r="BA19" i="10"/>
  <c r="AX19" i="10"/>
  <c r="AX17" i="7"/>
  <c r="BD17" i="7" s="1"/>
  <c r="AX12" i="7"/>
  <c r="AX18" i="4"/>
  <c r="BD18" i="4" s="1"/>
  <c r="AX16" i="4"/>
  <c r="AX19" i="3"/>
  <c r="BD19" i="3" s="1"/>
  <c r="AX19" i="6"/>
  <c r="BA19" i="6"/>
  <c r="BA19" i="7"/>
  <c r="AX19" i="7"/>
  <c r="AX19" i="4"/>
  <c r="BA19" i="4"/>
  <c r="BH22" i="10"/>
  <c r="AU22" i="10" s="1"/>
  <c r="AX22" i="8"/>
  <c r="BH10" i="10"/>
  <c r="AU10" i="10" s="1"/>
  <c r="BH12" i="10"/>
  <c r="AU12" i="10" s="1"/>
  <c r="BH21" i="10"/>
  <c r="AU21" i="10" s="1"/>
  <c r="BH14" i="10"/>
  <c r="AU14" i="10" s="1"/>
  <c r="BH11" i="10"/>
  <c r="AU11" i="10" s="1"/>
  <c r="BH16" i="10"/>
  <c r="AU16" i="10" s="1"/>
  <c r="BH15" i="10"/>
  <c r="AU15" i="10" s="1"/>
  <c r="AF14" i="9"/>
  <c r="AF16" i="9"/>
  <c r="AF18" i="9"/>
  <c r="AF19" i="9"/>
  <c r="AF20" i="9"/>
  <c r="AF21" i="9"/>
  <c r="AF22" i="9"/>
  <c r="AF23" i="9"/>
  <c r="AF24" i="9"/>
  <c r="BD19" i="4" l="1"/>
  <c r="AX16" i="10"/>
  <c r="BA16" i="10"/>
  <c r="AX12" i="10"/>
  <c r="BA12" i="10"/>
  <c r="BA18" i="10"/>
  <c r="AX18" i="10"/>
  <c r="BA10" i="10"/>
  <c r="AX10" i="10"/>
  <c r="AX15" i="10"/>
  <c r="BA15" i="10"/>
  <c r="AU24" i="10"/>
  <c r="AU23" i="10"/>
  <c r="BA17" i="10"/>
  <c r="AX17" i="10"/>
  <c r="BD17" i="10" s="1"/>
  <c r="BA22" i="10"/>
  <c r="AX22" i="10"/>
  <c r="BA11" i="10"/>
  <c r="AX11" i="10"/>
  <c r="BA21" i="10"/>
  <c r="AX21" i="10"/>
  <c r="BA14" i="10"/>
  <c r="AX14" i="10"/>
  <c r="AX20" i="10" s="1"/>
  <c r="BA13" i="10"/>
  <c r="AX13" i="10"/>
  <c r="BD13" i="10" s="1"/>
  <c r="E17" i="9"/>
  <c r="F17" i="9"/>
  <c r="G17" i="9"/>
  <c r="H17" i="9"/>
  <c r="I17" i="9"/>
  <c r="J17" i="9"/>
  <c r="K17" i="9"/>
  <c r="L17" i="9"/>
  <c r="M17" i="9"/>
  <c r="N17" i="9"/>
  <c r="O17" i="9"/>
  <c r="P17" i="9"/>
  <c r="Q17" i="9"/>
  <c r="R17" i="9"/>
  <c r="S17" i="9"/>
  <c r="T17" i="9"/>
  <c r="U17" i="9"/>
  <c r="V17" i="9"/>
  <c r="W17" i="9"/>
  <c r="X17" i="9"/>
  <c r="Y17" i="9"/>
  <c r="Z17" i="9"/>
  <c r="AA17" i="9"/>
  <c r="AB17" i="9"/>
  <c r="AC17" i="9"/>
  <c r="AD17" i="9"/>
  <c r="AE17" i="9"/>
  <c r="D17" i="9"/>
  <c r="AH17" i="9" s="1"/>
  <c r="AG17" i="9" s="1"/>
  <c r="BA20" i="10" l="1"/>
  <c r="BD21" i="10"/>
  <c r="BD18" i="10"/>
  <c r="BD22" i="10"/>
  <c r="BD11" i="10"/>
  <c r="BD10" i="10"/>
  <c r="BD12" i="10"/>
  <c r="BD16" i="10"/>
  <c r="BD19" i="10"/>
  <c r="BD14" i="10"/>
  <c r="BD15" i="10"/>
  <c r="BC5" i="4"/>
  <c r="BC5" i="6"/>
  <c r="BC5" i="7"/>
  <c r="BC5" i="8"/>
  <c r="BC5" i="3"/>
  <c r="AT25" i="6" l="1"/>
  <c r="AS25" i="6"/>
  <c r="AR25" i="6"/>
  <c r="AQ25" i="6"/>
  <c r="AP25" i="6"/>
  <c r="AO25" i="6"/>
  <c r="AN25" i="6"/>
  <c r="AM25" i="6"/>
  <c r="AL25" i="6"/>
  <c r="AK25" i="6"/>
  <c r="AJ25" i="6"/>
  <c r="AI25" i="6"/>
  <c r="AH25" i="6"/>
  <c r="AG25" i="6"/>
  <c r="AF25" i="6"/>
  <c r="AE25" i="6"/>
  <c r="AD25" i="6"/>
  <c r="AC25" i="6"/>
  <c r="AB25" i="6"/>
  <c r="AA25" i="6"/>
  <c r="Z25" i="6"/>
  <c r="Y25" i="6"/>
  <c r="X25" i="6"/>
  <c r="W25" i="6"/>
  <c r="V25" i="6"/>
  <c r="U25" i="6"/>
  <c r="T25" i="6"/>
  <c r="S25" i="6"/>
  <c r="AT25" i="7"/>
  <c r="AS25" i="7"/>
  <c r="AR25" i="7"/>
  <c r="AQ25" i="7"/>
  <c r="AP25" i="7"/>
  <c r="AO25" i="7"/>
  <c r="AN25" i="7"/>
  <c r="AM25" i="7"/>
  <c r="AL25" i="7"/>
  <c r="AK25" i="7"/>
  <c r="AJ25" i="7"/>
  <c r="AI25" i="7"/>
  <c r="AH25" i="7"/>
  <c r="AG25" i="7"/>
  <c r="AF25" i="7"/>
  <c r="AE25" i="7"/>
  <c r="AD25" i="7"/>
  <c r="AC25" i="7"/>
  <c r="AB25" i="7"/>
  <c r="AA25" i="7"/>
  <c r="Z25" i="7"/>
  <c r="Y25" i="7"/>
  <c r="X25" i="7"/>
  <c r="W25" i="7"/>
  <c r="V25" i="7"/>
  <c r="U25" i="7"/>
  <c r="T25" i="7"/>
  <c r="S25" i="7"/>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T25" i="8"/>
  <c r="S25" i="8"/>
  <c r="AT25" i="4"/>
  <c r="AS25" i="4"/>
  <c r="AR25" i="4"/>
  <c r="AQ25" i="4"/>
  <c r="AP25" i="4"/>
  <c r="AO25" i="4"/>
  <c r="AN25" i="4"/>
  <c r="AM25" i="4"/>
  <c r="AL25" i="4"/>
  <c r="AK25" i="4"/>
  <c r="AJ25" i="4"/>
  <c r="AI25" i="4"/>
  <c r="AH25" i="4"/>
  <c r="AG25" i="4"/>
  <c r="AF25" i="4"/>
  <c r="AE25" i="4"/>
  <c r="AD25" i="4"/>
  <c r="AC25" i="4"/>
  <c r="AB25" i="4"/>
  <c r="AA25" i="4"/>
  <c r="Z25" i="4"/>
  <c r="Y25" i="4"/>
  <c r="X25" i="4"/>
  <c r="W25" i="4"/>
  <c r="V25" i="4"/>
  <c r="U25" i="4"/>
  <c r="T25" i="4"/>
  <c r="S25" i="4"/>
  <c r="E25" i="9"/>
  <c r="F25" i="9"/>
  <c r="G25" i="9"/>
  <c r="H25" i="9"/>
  <c r="I25" i="9"/>
  <c r="J25" i="9"/>
  <c r="K25" i="9"/>
  <c r="L25" i="9"/>
  <c r="M25" i="9"/>
  <c r="N25" i="9"/>
  <c r="O25" i="9"/>
  <c r="P25" i="9"/>
  <c r="Q25" i="9"/>
  <c r="R25" i="9"/>
  <c r="S25" i="9"/>
  <c r="T25" i="9"/>
  <c r="U25" i="9"/>
  <c r="V25" i="9"/>
  <c r="W25" i="9"/>
  <c r="X25" i="9"/>
  <c r="Y25" i="9"/>
  <c r="Z25" i="9"/>
  <c r="AA25" i="9"/>
  <c r="AB25" i="9"/>
  <c r="AC25" i="9"/>
  <c r="AD25" i="9"/>
  <c r="AE25" i="9"/>
  <c r="D25" i="9"/>
  <c r="E24" i="9"/>
  <c r="F24" i="9"/>
  <c r="G24" i="9"/>
  <c r="H24" i="9"/>
  <c r="I24" i="9"/>
  <c r="J24" i="9"/>
  <c r="K24" i="9"/>
  <c r="L24" i="9"/>
  <c r="M24" i="9"/>
  <c r="N24" i="9"/>
  <c r="O24" i="9"/>
  <c r="P24" i="9"/>
  <c r="Q24" i="9"/>
  <c r="R24" i="9"/>
  <c r="S24" i="9"/>
  <c r="T24" i="9"/>
  <c r="U24" i="9"/>
  <c r="V24" i="9"/>
  <c r="W24" i="9"/>
  <c r="X24" i="9"/>
  <c r="Y24" i="9"/>
  <c r="Z24" i="9"/>
  <c r="AA24" i="9"/>
  <c r="AB24" i="9"/>
  <c r="AC24" i="9"/>
  <c r="AD24" i="9"/>
  <c r="AE24" i="9"/>
  <c r="D24" i="9"/>
  <c r="E23" i="9"/>
  <c r="F23" i="9"/>
  <c r="G23" i="9"/>
  <c r="H23" i="9"/>
  <c r="I23" i="9"/>
  <c r="J23" i="9"/>
  <c r="K23" i="9"/>
  <c r="L23" i="9"/>
  <c r="M23" i="9"/>
  <c r="N23" i="9"/>
  <c r="O23" i="9"/>
  <c r="P23" i="9"/>
  <c r="Q23" i="9"/>
  <c r="R23" i="9"/>
  <c r="S23" i="9"/>
  <c r="T23" i="9"/>
  <c r="U23" i="9"/>
  <c r="V23" i="9"/>
  <c r="W23" i="9"/>
  <c r="X23" i="9"/>
  <c r="Y23" i="9"/>
  <c r="Z23" i="9"/>
  <c r="AA23" i="9"/>
  <c r="AB23" i="9"/>
  <c r="AC23" i="9"/>
  <c r="AD23" i="9"/>
  <c r="AE23" i="9"/>
  <c r="D23" i="9"/>
  <c r="E22" i="9"/>
  <c r="F22" i="9"/>
  <c r="G22" i="9"/>
  <c r="H22" i="9"/>
  <c r="I22" i="9"/>
  <c r="J22" i="9"/>
  <c r="K22" i="9"/>
  <c r="L22" i="9"/>
  <c r="M22" i="9"/>
  <c r="N22" i="9"/>
  <c r="O22" i="9"/>
  <c r="P22" i="9"/>
  <c r="Q22" i="9"/>
  <c r="R22" i="9"/>
  <c r="S22" i="9"/>
  <c r="T22" i="9"/>
  <c r="U22" i="9"/>
  <c r="V22" i="9"/>
  <c r="W22" i="9"/>
  <c r="X22" i="9"/>
  <c r="Y22" i="9"/>
  <c r="Z22" i="9"/>
  <c r="AA22" i="9"/>
  <c r="AB22" i="9"/>
  <c r="AC22" i="9"/>
  <c r="AD22" i="9"/>
  <c r="AE22" i="9"/>
  <c r="D22" i="9"/>
  <c r="E21" i="9"/>
  <c r="F21" i="9"/>
  <c r="G21" i="9"/>
  <c r="H21" i="9"/>
  <c r="I21" i="9"/>
  <c r="J21" i="9"/>
  <c r="K21" i="9"/>
  <c r="L21" i="9"/>
  <c r="M21" i="9"/>
  <c r="N21" i="9"/>
  <c r="O21" i="9"/>
  <c r="P21" i="9"/>
  <c r="Q21" i="9"/>
  <c r="R21" i="9"/>
  <c r="S21" i="9"/>
  <c r="T21" i="9"/>
  <c r="U21" i="9"/>
  <c r="V21" i="9"/>
  <c r="W21" i="9"/>
  <c r="X21" i="9"/>
  <c r="Y21" i="9"/>
  <c r="Z21" i="9"/>
  <c r="AA21" i="9"/>
  <c r="AB21" i="9"/>
  <c r="AC21" i="9"/>
  <c r="AD21" i="9"/>
  <c r="AE21" i="9"/>
  <c r="D21" i="9"/>
  <c r="AE20" i="9"/>
  <c r="E20" i="9"/>
  <c r="F20" i="9"/>
  <c r="G20" i="9"/>
  <c r="H20" i="9"/>
  <c r="I20" i="9"/>
  <c r="J20" i="9"/>
  <c r="K20" i="9"/>
  <c r="L20" i="9"/>
  <c r="M20" i="9"/>
  <c r="N20" i="9"/>
  <c r="O20" i="9"/>
  <c r="P20" i="9"/>
  <c r="Q20" i="9"/>
  <c r="R20" i="9"/>
  <c r="S20" i="9"/>
  <c r="T20" i="9"/>
  <c r="U20" i="9"/>
  <c r="V20" i="9"/>
  <c r="W20" i="9"/>
  <c r="X20" i="9"/>
  <c r="Y20" i="9"/>
  <c r="Z20" i="9"/>
  <c r="AA20" i="9"/>
  <c r="AB20" i="9"/>
  <c r="AC20" i="9"/>
  <c r="AD20" i="9"/>
  <c r="D20" i="9"/>
  <c r="E19" i="9"/>
  <c r="F19" i="9"/>
  <c r="G19" i="9"/>
  <c r="H19" i="9"/>
  <c r="I19" i="9"/>
  <c r="J19" i="9"/>
  <c r="K19" i="9"/>
  <c r="L19" i="9"/>
  <c r="M19" i="9"/>
  <c r="N19" i="9"/>
  <c r="O19" i="9"/>
  <c r="P19" i="9"/>
  <c r="Q19" i="9"/>
  <c r="R19" i="9"/>
  <c r="S19" i="9"/>
  <c r="T19" i="9"/>
  <c r="U19" i="9"/>
  <c r="V19" i="9"/>
  <c r="W19" i="9"/>
  <c r="X19" i="9"/>
  <c r="Y19" i="9"/>
  <c r="Z19" i="9"/>
  <c r="AA19" i="9"/>
  <c r="AB19" i="9"/>
  <c r="AC19" i="9"/>
  <c r="AD19" i="9"/>
  <c r="AE19" i="9"/>
  <c r="D19" i="9"/>
  <c r="E18" i="9"/>
  <c r="F18" i="9"/>
  <c r="G18" i="9"/>
  <c r="H18" i="9"/>
  <c r="I18" i="9"/>
  <c r="J18" i="9"/>
  <c r="K18" i="9"/>
  <c r="L18" i="9"/>
  <c r="M18" i="9"/>
  <c r="N18" i="9"/>
  <c r="O18" i="9"/>
  <c r="P18" i="9"/>
  <c r="Q18" i="9"/>
  <c r="R18" i="9"/>
  <c r="S18" i="9"/>
  <c r="T18" i="9"/>
  <c r="U18" i="9"/>
  <c r="V18" i="9"/>
  <c r="W18" i="9"/>
  <c r="X18" i="9"/>
  <c r="Y18" i="9"/>
  <c r="Z18" i="9"/>
  <c r="AA18" i="9"/>
  <c r="AB18" i="9"/>
  <c r="AC18" i="9"/>
  <c r="AD18" i="9"/>
  <c r="AE18" i="9"/>
  <c r="D18" i="9"/>
  <c r="E16" i="9"/>
  <c r="F16" i="9"/>
  <c r="G16" i="9"/>
  <c r="H16" i="9"/>
  <c r="I16" i="9"/>
  <c r="J16" i="9"/>
  <c r="K16" i="9"/>
  <c r="L16" i="9"/>
  <c r="M16" i="9"/>
  <c r="N16" i="9"/>
  <c r="O16" i="9"/>
  <c r="P16" i="9"/>
  <c r="Q16" i="9"/>
  <c r="R16" i="9"/>
  <c r="S16" i="9"/>
  <c r="T16" i="9"/>
  <c r="U16" i="9"/>
  <c r="V16" i="9"/>
  <c r="W16" i="9"/>
  <c r="X16" i="9"/>
  <c r="Y16" i="9"/>
  <c r="Z16" i="9"/>
  <c r="AA16" i="9"/>
  <c r="AB16" i="9"/>
  <c r="AC16" i="9"/>
  <c r="AD16" i="9"/>
  <c r="AE16" i="9"/>
  <c r="D16" i="9"/>
  <c r="E14" i="9"/>
  <c r="F14" i="9"/>
  <c r="G14" i="9"/>
  <c r="H14" i="9"/>
  <c r="I14" i="9"/>
  <c r="J14" i="9"/>
  <c r="K14" i="9"/>
  <c r="L14" i="9"/>
  <c r="M14" i="9"/>
  <c r="N14" i="9"/>
  <c r="O14" i="9"/>
  <c r="P14" i="9"/>
  <c r="Q14" i="9"/>
  <c r="R14" i="9"/>
  <c r="S14" i="9"/>
  <c r="T14" i="9"/>
  <c r="U14" i="9"/>
  <c r="V14" i="9"/>
  <c r="W14" i="9"/>
  <c r="X14" i="9"/>
  <c r="Y14" i="9"/>
  <c r="Z14" i="9"/>
  <c r="AA14" i="9"/>
  <c r="AB14" i="9"/>
  <c r="AC14" i="9"/>
  <c r="AD14" i="9"/>
  <c r="AE14" i="9"/>
  <c r="D14" i="9"/>
  <c r="E26" i="9"/>
  <c r="F26" i="9"/>
  <c r="G26" i="9"/>
  <c r="H26" i="9"/>
  <c r="I26" i="9"/>
  <c r="J26" i="9"/>
  <c r="K26" i="9"/>
  <c r="L26" i="9"/>
  <c r="M26" i="9"/>
  <c r="N26" i="9"/>
  <c r="O26" i="9"/>
  <c r="P26" i="9"/>
  <c r="Q26" i="9"/>
  <c r="R26" i="9"/>
  <c r="S26" i="9"/>
  <c r="T26" i="9"/>
  <c r="U26" i="9"/>
  <c r="V26" i="9"/>
  <c r="W26" i="9"/>
  <c r="X26" i="9"/>
  <c r="Y26" i="9"/>
  <c r="Z26" i="9"/>
  <c r="AA26" i="9"/>
  <c r="AB26" i="9"/>
  <c r="AC26" i="9"/>
  <c r="AD26" i="9"/>
  <c r="AE26" i="9"/>
  <c r="D26" i="9"/>
  <c r="E8" i="9"/>
  <c r="E9" i="9" s="1"/>
  <c r="F8" i="9"/>
  <c r="F9" i="9" s="1"/>
  <c r="G8" i="9"/>
  <c r="G9" i="9" s="1"/>
  <c r="H8" i="9"/>
  <c r="H9" i="9" s="1"/>
  <c r="I8" i="9"/>
  <c r="I9" i="9" s="1"/>
  <c r="J8" i="9"/>
  <c r="J9" i="9" s="1"/>
  <c r="K8" i="9"/>
  <c r="K9" i="9" s="1"/>
  <c r="L8" i="9"/>
  <c r="L9" i="9" s="1"/>
  <c r="M8" i="9"/>
  <c r="M9" i="9" s="1"/>
  <c r="N8" i="9"/>
  <c r="N9" i="9" s="1"/>
  <c r="O8" i="9"/>
  <c r="O9" i="9" s="1"/>
  <c r="P8" i="9"/>
  <c r="P9" i="9" s="1"/>
  <c r="Q8" i="9"/>
  <c r="Q9" i="9" s="1"/>
  <c r="R8" i="9"/>
  <c r="R9" i="9" s="1"/>
  <c r="S8" i="9"/>
  <c r="S9" i="9" s="1"/>
  <c r="T8" i="9"/>
  <c r="T9" i="9" s="1"/>
  <c r="U8" i="9"/>
  <c r="U9" i="9" s="1"/>
  <c r="V8" i="9"/>
  <c r="V9" i="9" s="1"/>
  <c r="W8" i="9"/>
  <c r="W9" i="9" s="1"/>
  <c r="X8" i="9"/>
  <c r="X9" i="9" s="1"/>
  <c r="Y8" i="9"/>
  <c r="Y9" i="9" s="1"/>
  <c r="Z8" i="9"/>
  <c r="Z9" i="9" s="1"/>
  <c r="AA8" i="9"/>
  <c r="AA9" i="9" s="1"/>
  <c r="AB8" i="9"/>
  <c r="AB9" i="9" s="1"/>
  <c r="AC8" i="9"/>
  <c r="AC9" i="9" s="1"/>
  <c r="AD8" i="9"/>
  <c r="AD9" i="9" s="1"/>
  <c r="AE8" i="9"/>
  <c r="AE9" i="9" s="1"/>
  <c r="D8" i="9"/>
  <c r="D9" i="9" s="1"/>
  <c r="S8" i="8"/>
  <c r="V3" i="9"/>
  <c r="S3" i="9"/>
  <c r="AJ2" i="8"/>
  <c r="AH14" i="9" l="1"/>
  <c r="AH19" i="9"/>
  <c r="AH22" i="9"/>
  <c r="AH25" i="9"/>
  <c r="AH24" i="9"/>
  <c r="AH18" i="9"/>
  <c r="AH21" i="9"/>
  <c r="AH16" i="9"/>
  <c r="AH23" i="9"/>
  <c r="AH20" i="9"/>
  <c r="D12" i="9"/>
  <c r="AB12" i="9"/>
  <c r="X12" i="9"/>
  <c r="T12" i="9"/>
  <c r="P12" i="9"/>
  <c r="L12" i="9"/>
  <c r="H12" i="9"/>
  <c r="D13" i="9"/>
  <c r="AB13" i="9"/>
  <c r="X13" i="9"/>
  <c r="T13" i="9"/>
  <c r="P13" i="9"/>
  <c r="L13" i="9"/>
  <c r="H13" i="9"/>
  <c r="D15" i="9"/>
  <c r="AB15" i="9"/>
  <c r="X15" i="9"/>
  <c r="T15" i="9"/>
  <c r="P15" i="9"/>
  <c r="L15" i="9"/>
  <c r="H15" i="9"/>
  <c r="AE12" i="9"/>
  <c r="AA12" i="9"/>
  <c r="W12" i="9"/>
  <c r="S12" i="9"/>
  <c r="O12" i="9"/>
  <c r="K12" i="9"/>
  <c r="G12" i="9"/>
  <c r="AE13" i="9"/>
  <c r="AA13" i="9"/>
  <c r="W13" i="9"/>
  <c r="S13" i="9"/>
  <c r="O13" i="9"/>
  <c r="K13" i="9"/>
  <c r="G13" i="9"/>
  <c r="AE15" i="9"/>
  <c r="AA15" i="9"/>
  <c r="W15" i="9"/>
  <c r="S15" i="9"/>
  <c r="O15" i="9"/>
  <c r="K15" i="9"/>
  <c r="G15" i="9"/>
  <c r="AD12" i="9"/>
  <c r="Z12" i="9"/>
  <c r="V12" i="9"/>
  <c r="R12" i="9"/>
  <c r="N12" i="9"/>
  <c r="J12" i="9"/>
  <c r="F12" i="9"/>
  <c r="AD13" i="9"/>
  <c r="Z13" i="9"/>
  <c r="V13" i="9"/>
  <c r="R13" i="9"/>
  <c r="N13" i="9"/>
  <c r="J13" i="9"/>
  <c r="F13" i="9"/>
  <c r="AD15" i="9"/>
  <c r="Z15" i="9"/>
  <c r="V15" i="9"/>
  <c r="R15" i="9"/>
  <c r="N15" i="9"/>
  <c r="J15" i="9"/>
  <c r="F15" i="9"/>
  <c r="AC12" i="9"/>
  <c r="Y12" i="9"/>
  <c r="U12" i="9"/>
  <c r="Q12" i="9"/>
  <c r="M12" i="9"/>
  <c r="I12" i="9"/>
  <c r="E12" i="9"/>
  <c r="AC13" i="9"/>
  <c r="Y13" i="9"/>
  <c r="U13" i="9"/>
  <c r="Q13" i="9"/>
  <c r="M13" i="9"/>
  <c r="I13" i="9"/>
  <c r="E13" i="9"/>
  <c r="AC15" i="9"/>
  <c r="Y15" i="9"/>
  <c r="U15" i="9"/>
  <c r="Q15" i="9"/>
  <c r="M15" i="9"/>
  <c r="I15" i="9"/>
  <c r="E15" i="9"/>
  <c r="AH13" i="9" l="1"/>
  <c r="AF13" i="9" s="1"/>
  <c r="AG13" i="9" s="1"/>
  <c r="AH15" i="9"/>
  <c r="AF15" i="9" s="1"/>
  <c r="AG15" i="9" s="1"/>
  <c r="AH12" i="9"/>
  <c r="AF12" i="9" s="1"/>
  <c r="T25" i="3"/>
  <c r="U25" i="3"/>
  <c r="V25" i="3"/>
  <c r="W25" i="3"/>
  <c r="X25" i="3"/>
  <c r="Y25" i="3"/>
  <c r="Z25" i="3"/>
  <c r="AA25" i="3"/>
  <c r="AB25" i="3"/>
  <c r="AC25" i="3"/>
  <c r="AD25" i="3"/>
  <c r="AE25" i="3"/>
  <c r="AF25" i="3"/>
  <c r="AG25" i="3"/>
  <c r="AH25" i="3"/>
  <c r="AI25" i="3"/>
  <c r="AJ25" i="3"/>
  <c r="AK25" i="3"/>
  <c r="AL25" i="3"/>
  <c r="AM25" i="3"/>
  <c r="AN25" i="3"/>
  <c r="AO25" i="3"/>
  <c r="AP25" i="3"/>
  <c r="AQ25" i="3"/>
  <c r="AR25" i="3"/>
  <c r="AS25" i="3"/>
  <c r="AT25" i="3"/>
  <c r="S25" i="3"/>
  <c r="S8" i="3"/>
  <c r="AT8" i="6" l="1"/>
  <c r="AT9" i="6" s="1"/>
  <c r="AS8" i="6"/>
  <c r="AS9" i="6" s="1"/>
  <c r="AR8" i="6"/>
  <c r="AR9" i="6" s="1"/>
  <c r="AQ8" i="6"/>
  <c r="AQ9" i="6" s="1"/>
  <c r="AP8" i="6"/>
  <c r="AP9" i="6" s="1"/>
  <c r="AO8" i="6"/>
  <c r="AO9" i="6" s="1"/>
  <c r="AN8" i="6"/>
  <c r="AN9" i="6" s="1"/>
  <c r="AM8" i="6"/>
  <c r="AM9" i="6" s="1"/>
  <c r="AL8" i="6"/>
  <c r="AL9" i="6" s="1"/>
  <c r="AK8" i="6"/>
  <c r="AK9" i="6" s="1"/>
  <c r="AJ8" i="6"/>
  <c r="AJ9" i="6" s="1"/>
  <c r="AI8" i="6"/>
  <c r="AI9" i="6" s="1"/>
  <c r="AH8" i="6"/>
  <c r="AH9" i="6" s="1"/>
  <c r="AG8" i="6"/>
  <c r="AG9" i="6" s="1"/>
  <c r="AF8" i="6"/>
  <c r="AF9" i="6" s="1"/>
  <c r="AE8" i="6"/>
  <c r="AE9" i="6" s="1"/>
  <c r="AD8" i="6"/>
  <c r="AD9" i="6" s="1"/>
  <c r="AC8" i="6"/>
  <c r="AC9" i="6" s="1"/>
  <c r="AB8" i="6"/>
  <c r="AB9" i="6" s="1"/>
  <c r="AA8" i="6"/>
  <c r="AA9" i="6" s="1"/>
  <c r="Z8" i="6"/>
  <c r="Z9" i="6" s="1"/>
  <c r="Y8" i="6"/>
  <c r="Y9" i="6" s="1"/>
  <c r="X8" i="6"/>
  <c r="X9" i="6" s="1"/>
  <c r="W8" i="6"/>
  <c r="W9" i="6" s="1"/>
  <c r="V8" i="6"/>
  <c r="V9" i="6" s="1"/>
  <c r="U8" i="6"/>
  <c r="U9" i="6" s="1"/>
  <c r="T8" i="6"/>
  <c r="T9" i="6" s="1"/>
  <c r="S8" i="6"/>
  <c r="S9" i="6" s="1"/>
  <c r="AW5" i="6"/>
  <c r="AM2" i="6"/>
  <c r="AJ2" i="6"/>
  <c r="AT8" i="7"/>
  <c r="AT9" i="7" s="1"/>
  <c r="AS8" i="7"/>
  <c r="AS9" i="7" s="1"/>
  <c r="AR8" i="7"/>
  <c r="AR9" i="7" s="1"/>
  <c r="AQ8" i="7"/>
  <c r="AQ9" i="7" s="1"/>
  <c r="AP8" i="7"/>
  <c r="AP9" i="7" s="1"/>
  <c r="AO8" i="7"/>
  <c r="AO9" i="7" s="1"/>
  <c r="AN8" i="7"/>
  <c r="AN9" i="7" s="1"/>
  <c r="AM8" i="7"/>
  <c r="AM9" i="7" s="1"/>
  <c r="AL8" i="7"/>
  <c r="AL9" i="7" s="1"/>
  <c r="AK8" i="7"/>
  <c r="AK9" i="7" s="1"/>
  <c r="AJ8" i="7"/>
  <c r="AJ9" i="7" s="1"/>
  <c r="AI8" i="7"/>
  <c r="AI9" i="7" s="1"/>
  <c r="AH8" i="7"/>
  <c r="AH9" i="7" s="1"/>
  <c r="AG8" i="7"/>
  <c r="AG9" i="7" s="1"/>
  <c r="AF8" i="7"/>
  <c r="AF9" i="7" s="1"/>
  <c r="AE8" i="7"/>
  <c r="AE9" i="7" s="1"/>
  <c r="AD8" i="7"/>
  <c r="AD9" i="7" s="1"/>
  <c r="AC8" i="7"/>
  <c r="AC9" i="7" s="1"/>
  <c r="AB8" i="7"/>
  <c r="AB9" i="7" s="1"/>
  <c r="AA8" i="7"/>
  <c r="AA9" i="7" s="1"/>
  <c r="Z8" i="7"/>
  <c r="Z9" i="7" s="1"/>
  <c r="Y8" i="7"/>
  <c r="Y9" i="7" s="1"/>
  <c r="X8" i="7"/>
  <c r="X9" i="7" s="1"/>
  <c r="W8" i="7"/>
  <c r="W9" i="7" s="1"/>
  <c r="V8" i="7"/>
  <c r="V9" i="7" s="1"/>
  <c r="U8" i="7"/>
  <c r="U9" i="7" s="1"/>
  <c r="T8" i="7"/>
  <c r="T9" i="7" s="1"/>
  <c r="S8" i="7"/>
  <c r="S9" i="7" s="1"/>
  <c r="AW5" i="7"/>
  <c r="AM2" i="7"/>
  <c r="AJ2" i="7"/>
  <c r="AT8" i="8"/>
  <c r="AT9" i="8" s="1"/>
  <c r="AS8" i="8"/>
  <c r="AS9" i="8" s="1"/>
  <c r="AR8" i="8"/>
  <c r="AR9" i="8" s="1"/>
  <c r="AQ8" i="8"/>
  <c r="AQ9" i="8" s="1"/>
  <c r="AP8" i="8"/>
  <c r="AP9" i="8" s="1"/>
  <c r="AO8" i="8"/>
  <c r="AO9" i="8" s="1"/>
  <c r="AN8" i="8"/>
  <c r="AN9" i="8" s="1"/>
  <c r="AM8" i="8"/>
  <c r="AM9" i="8" s="1"/>
  <c r="AL8" i="8"/>
  <c r="AL9" i="8" s="1"/>
  <c r="AK8" i="8"/>
  <c r="AK9" i="8" s="1"/>
  <c r="AJ8" i="8"/>
  <c r="AJ9" i="8" s="1"/>
  <c r="AI8" i="8"/>
  <c r="AI9" i="8" s="1"/>
  <c r="AH8" i="8"/>
  <c r="AH9" i="8" s="1"/>
  <c r="AG8" i="8"/>
  <c r="AG9" i="8" s="1"/>
  <c r="AF8" i="8"/>
  <c r="AF9" i="8" s="1"/>
  <c r="AE8" i="8"/>
  <c r="AE9" i="8" s="1"/>
  <c r="AD8" i="8"/>
  <c r="AD9" i="8" s="1"/>
  <c r="AC8" i="8"/>
  <c r="AC9" i="8" s="1"/>
  <c r="AB8" i="8"/>
  <c r="AB9" i="8" s="1"/>
  <c r="AA8" i="8"/>
  <c r="AA9" i="8" s="1"/>
  <c r="Z8" i="8"/>
  <c r="Z9" i="8" s="1"/>
  <c r="Y8" i="8"/>
  <c r="Y9" i="8" s="1"/>
  <c r="X8" i="8"/>
  <c r="X9" i="8" s="1"/>
  <c r="W8" i="8"/>
  <c r="W9" i="8" s="1"/>
  <c r="V8" i="8"/>
  <c r="V9" i="8" s="1"/>
  <c r="U8" i="8"/>
  <c r="U9" i="8" s="1"/>
  <c r="T8" i="8"/>
  <c r="T9" i="8" s="1"/>
  <c r="S9" i="8"/>
  <c r="AW5" i="8"/>
  <c r="AM2" i="8"/>
  <c r="AT8" i="4"/>
  <c r="AT9" i="4" s="1"/>
  <c r="AS8" i="4"/>
  <c r="AS9" i="4" s="1"/>
  <c r="AR8" i="4"/>
  <c r="AR9" i="4" s="1"/>
  <c r="AQ8" i="4"/>
  <c r="AQ9" i="4" s="1"/>
  <c r="AP8" i="4"/>
  <c r="AP9" i="4" s="1"/>
  <c r="AO8" i="4"/>
  <c r="AO9" i="4" s="1"/>
  <c r="AN8" i="4"/>
  <c r="AN9" i="4" s="1"/>
  <c r="AM8" i="4"/>
  <c r="AM9" i="4" s="1"/>
  <c r="AL8" i="4"/>
  <c r="AL9" i="4" s="1"/>
  <c r="AK8" i="4"/>
  <c r="AK9" i="4" s="1"/>
  <c r="AJ8" i="4"/>
  <c r="AJ9" i="4" s="1"/>
  <c r="AI8" i="4"/>
  <c r="AI9" i="4" s="1"/>
  <c r="AH8" i="4"/>
  <c r="AH9" i="4" s="1"/>
  <c r="AG8" i="4"/>
  <c r="AG9" i="4" s="1"/>
  <c r="AF8" i="4"/>
  <c r="AF9" i="4" s="1"/>
  <c r="AE8" i="4"/>
  <c r="AE9" i="4" s="1"/>
  <c r="AD8" i="4"/>
  <c r="AD9" i="4" s="1"/>
  <c r="AC8" i="4"/>
  <c r="AC9" i="4" s="1"/>
  <c r="AB8" i="4"/>
  <c r="AB9" i="4" s="1"/>
  <c r="AA8" i="4"/>
  <c r="AA9" i="4" s="1"/>
  <c r="Z8" i="4"/>
  <c r="Z9" i="4" s="1"/>
  <c r="Y8" i="4"/>
  <c r="Y9" i="4" s="1"/>
  <c r="X8" i="4"/>
  <c r="X9" i="4" s="1"/>
  <c r="W8" i="4"/>
  <c r="W9" i="4" s="1"/>
  <c r="V8" i="4"/>
  <c r="V9" i="4" s="1"/>
  <c r="U8" i="4"/>
  <c r="U9" i="4" s="1"/>
  <c r="T8" i="4"/>
  <c r="T9" i="4" s="1"/>
  <c r="S8" i="4"/>
  <c r="S9" i="4" s="1"/>
  <c r="AW5" i="4"/>
  <c r="AM2" i="4"/>
  <c r="AJ2" i="4"/>
  <c r="Y10" i="4" l="1"/>
  <c r="Y24" i="4" s="1"/>
  <c r="Y22" i="4"/>
  <c r="Y11" i="4"/>
  <c r="Y15" i="4"/>
  <c r="Y14" i="4"/>
  <c r="Y13" i="4"/>
  <c r="AK10" i="4"/>
  <c r="AK24" i="4" s="1"/>
  <c r="AK22" i="4"/>
  <c r="AK11" i="4"/>
  <c r="AK15" i="4"/>
  <c r="AK14" i="4"/>
  <c r="AK13" i="4"/>
  <c r="AO10" i="4"/>
  <c r="AO24" i="4" s="1"/>
  <c r="AO22" i="4"/>
  <c r="AO11" i="4"/>
  <c r="AO15" i="4"/>
  <c r="AO14" i="4"/>
  <c r="AO13" i="4"/>
  <c r="AS10" i="4"/>
  <c r="AS24" i="4" s="1"/>
  <c r="AS22" i="4"/>
  <c r="AS11" i="4"/>
  <c r="AS15" i="4"/>
  <c r="AS14" i="4"/>
  <c r="AS13" i="4"/>
  <c r="T11" i="8"/>
  <c r="T10" i="8"/>
  <c r="T24" i="8" s="1"/>
  <c r="T14" i="8"/>
  <c r="T13" i="8"/>
  <c r="X11" i="8"/>
  <c r="X10" i="8"/>
  <c r="X24" i="8" s="1"/>
  <c r="X14" i="8"/>
  <c r="X13" i="8"/>
  <c r="AB11" i="8"/>
  <c r="AB10" i="8"/>
  <c r="AB24" i="8" s="1"/>
  <c r="AB14" i="8"/>
  <c r="AB13" i="8"/>
  <c r="AF11" i="8"/>
  <c r="AF10" i="8"/>
  <c r="AF24" i="8" s="1"/>
  <c r="AF14" i="8"/>
  <c r="AF13" i="8"/>
  <c r="AJ11" i="8"/>
  <c r="AJ10" i="8"/>
  <c r="AJ24" i="8" s="1"/>
  <c r="AJ14" i="8"/>
  <c r="AJ13" i="8"/>
  <c r="AN11" i="8"/>
  <c r="AN10" i="8"/>
  <c r="AN24" i="8" s="1"/>
  <c r="AN14" i="8"/>
  <c r="AN13" i="8"/>
  <c r="AR11" i="8"/>
  <c r="AR10" i="8"/>
  <c r="AR24" i="8" s="1"/>
  <c r="AR14" i="8"/>
  <c r="AR13" i="8"/>
  <c r="T22" i="7"/>
  <c r="T10" i="7"/>
  <c r="T24" i="7" s="1"/>
  <c r="T15" i="7"/>
  <c r="T14" i="7"/>
  <c r="T13" i="7"/>
  <c r="T11" i="7"/>
  <c r="T16" i="7"/>
  <c r="X22" i="7"/>
  <c r="X10" i="7"/>
  <c r="X24" i="7" s="1"/>
  <c r="X15" i="7"/>
  <c r="X14" i="7"/>
  <c r="X11" i="7"/>
  <c r="X13" i="7"/>
  <c r="X16" i="7"/>
  <c r="AB22" i="7"/>
  <c r="AB15" i="7"/>
  <c r="AB10" i="7"/>
  <c r="AB24" i="7" s="1"/>
  <c r="AB11" i="7"/>
  <c r="AB14" i="7"/>
  <c r="AB13" i="7"/>
  <c r="AB16" i="7"/>
  <c r="AF22" i="7"/>
  <c r="AF10" i="7"/>
  <c r="AF24" i="7" s="1"/>
  <c r="AF11" i="7"/>
  <c r="AF15" i="7"/>
  <c r="AF14" i="7"/>
  <c r="AF13" i="7"/>
  <c r="AF16" i="7"/>
  <c r="AJ22" i="7"/>
  <c r="AJ11" i="7"/>
  <c r="AJ15" i="7"/>
  <c r="AJ14" i="7"/>
  <c r="AJ13" i="7"/>
  <c r="AJ10" i="7"/>
  <c r="AJ24" i="7" s="1"/>
  <c r="AJ16" i="7"/>
  <c r="AN22" i="7"/>
  <c r="AN11" i="7"/>
  <c r="AN15" i="7"/>
  <c r="AN14" i="7"/>
  <c r="AN10" i="7"/>
  <c r="AN24" i="7" s="1"/>
  <c r="AN13" i="7"/>
  <c r="AN16" i="7"/>
  <c r="AR22" i="7"/>
  <c r="AR11" i="7"/>
  <c r="AR15" i="7"/>
  <c r="AR10" i="7"/>
  <c r="AR24" i="7" s="1"/>
  <c r="AR14" i="7"/>
  <c r="AR13" i="7"/>
  <c r="AR16" i="7"/>
  <c r="S22" i="6"/>
  <c r="S14" i="6"/>
  <c r="S10" i="6"/>
  <c r="S24" i="6" s="1"/>
  <c r="S11" i="6"/>
  <c r="S15" i="6"/>
  <c r="S12" i="6"/>
  <c r="W22" i="6"/>
  <c r="W10" i="6"/>
  <c r="W24" i="6" s="1"/>
  <c r="W14" i="6"/>
  <c r="W12" i="6"/>
  <c r="W11" i="6"/>
  <c r="W15" i="6"/>
  <c r="AA22" i="6"/>
  <c r="AA10" i="6"/>
  <c r="AA24" i="6" s="1"/>
  <c r="AA14" i="6"/>
  <c r="AA12" i="6"/>
  <c r="AA11" i="6"/>
  <c r="AA15" i="6"/>
  <c r="AE22" i="6"/>
  <c r="AE10" i="6"/>
  <c r="AE24" i="6" s="1"/>
  <c r="AE14" i="6"/>
  <c r="AE12" i="6"/>
  <c r="AE11" i="6"/>
  <c r="AE15" i="6"/>
  <c r="AI22" i="6"/>
  <c r="AI10" i="6"/>
  <c r="AI24" i="6" s="1"/>
  <c r="AI14" i="6"/>
  <c r="AI12" i="6"/>
  <c r="AI11" i="6"/>
  <c r="AI15" i="6"/>
  <c r="AM22" i="6"/>
  <c r="AM10" i="6"/>
  <c r="AM24" i="6" s="1"/>
  <c r="AM14" i="6"/>
  <c r="AM12" i="6"/>
  <c r="AM11" i="6"/>
  <c r="AM15" i="6"/>
  <c r="AQ22" i="6"/>
  <c r="AQ10" i="6"/>
  <c r="AQ24" i="6" s="1"/>
  <c r="AQ14" i="6"/>
  <c r="AQ12" i="6"/>
  <c r="AQ11" i="6"/>
  <c r="AQ15" i="6"/>
  <c r="U10" i="4"/>
  <c r="U24" i="4" s="1"/>
  <c r="U22" i="4"/>
  <c r="U11" i="4"/>
  <c r="U13" i="4"/>
  <c r="U15" i="4"/>
  <c r="U14" i="4"/>
  <c r="V11" i="4"/>
  <c r="V10" i="4"/>
  <c r="V24" i="4" s="1"/>
  <c r="V22" i="4"/>
  <c r="V13" i="4"/>
  <c r="V15" i="4"/>
  <c r="V14" i="4"/>
  <c r="AH11" i="4"/>
  <c r="AH10" i="4"/>
  <c r="AH24" i="4" s="1"/>
  <c r="AH22" i="4"/>
  <c r="AH13" i="4"/>
  <c r="AH15" i="4"/>
  <c r="AH14" i="4"/>
  <c r="AT10" i="4"/>
  <c r="AT24" i="4" s="1"/>
  <c r="AT22" i="4"/>
  <c r="AT13" i="4"/>
  <c r="AT15" i="4"/>
  <c r="AT11" i="4"/>
  <c r="AT14" i="4"/>
  <c r="U11" i="8"/>
  <c r="U10" i="8"/>
  <c r="U24" i="8" s="1"/>
  <c r="U14" i="8"/>
  <c r="U13" i="8"/>
  <c r="Y11" i="8"/>
  <c r="Y10" i="8"/>
  <c r="Y24" i="8" s="1"/>
  <c r="Y14" i="8"/>
  <c r="Y13" i="8"/>
  <c r="AC11" i="8"/>
  <c r="AC10" i="8"/>
  <c r="AC24" i="8" s="1"/>
  <c r="AC14" i="8"/>
  <c r="AC13" i="8"/>
  <c r="AG11" i="8"/>
  <c r="AG10" i="8"/>
  <c r="AG24" i="8" s="1"/>
  <c r="AG14" i="8"/>
  <c r="AG13" i="8"/>
  <c r="AK11" i="8"/>
  <c r="AK10" i="8"/>
  <c r="AK24" i="8" s="1"/>
  <c r="AK14" i="8"/>
  <c r="AK13" i="8"/>
  <c r="AO11" i="8"/>
  <c r="AO10" i="8"/>
  <c r="AO24" i="8" s="1"/>
  <c r="AO14" i="8"/>
  <c r="AO13" i="8"/>
  <c r="AS11" i="8"/>
  <c r="AS10" i="8"/>
  <c r="AS24" i="8" s="1"/>
  <c r="AS14" i="8"/>
  <c r="AS13" i="8"/>
  <c r="U22" i="7"/>
  <c r="U10" i="7"/>
  <c r="U24" i="7" s="1"/>
  <c r="U11" i="7"/>
  <c r="U16" i="7"/>
  <c r="U15" i="7"/>
  <c r="U14" i="7"/>
  <c r="U13" i="7"/>
  <c r="Y22" i="7"/>
  <c r="Y16" i="7"/>
  <c r="Y15" i="7"/>
  <c r="Y14" i="7"/>
  <c r="Y10" i="7"/>
  <c r="Y24" i="7" s="1"/>
  <c r="Y11" i="7"/>
  <c r="Y13" i="7"/>
  <c r="AC22" i="7"/>
  <c r="AC16" i="7"/>
  <c r="AC15" i="7"/>
  <c r="AC10" i="7"/>
  <c r="AC24" i="7" s="1"/>
  <c r="AC11" i="7"/>
  <c r="AC14" i="7"/>
  <c r="AC13" i="7"/>
  <c r="AG22" i="7"/>
  <c r="AG16" i="7"/>
  <c r="AG10" i="7"/>
  <c r="AG24" i="7" s="1"/>
  <c r="AG11" i="7"/>
  <c r="AG15" i="7"/>
  <c r="AG14" i="7"/>
  <c r="AG13" i="7"/>
  <c r="AK22" i="7"/>
  <c r="AK10" i="7"/>
  <c r="AK24" i="7" s="1"/>
  <c r="AK16" i="7"/>
  <c r="AK11" i="7"/>
  <c r="AK15" i="7"/>
  <c r="AK14" i="7"/>
  <c r="AK13" i="7"/>
  <c r="AO22" i="7"/>
  <c r="AO16" i="7"/>
  <c r="AO11" i="7"/>
  <c r="AO15" i="7"/>
  <c r="AO14" i="7"/>
  <c r="AO10" i="7"/>
  <c r="AO24" i="7" s="1"/>
  <c r="AO13" i="7"/>
  <c r="AS22" i="7"/>
  <c r="AS16" i="7"/>
  <c r="AS11" i="7"/>
  <c r="AS15" i="7"/>
  <c r="AS10" i="7"/>
  <c r="AS24" i="7" s="1"/>
  <c r="AS14" i="7"/>
  <c r="AS13" i="7"/>
  <c r="T22" i="6"/>
  <c r="T11" i="6"/>
  <c r="T15" i="6"/>
  <c r="T10" i="6"/>
  <c r="T24" i="6" s="1"/>
  <c r="T14" i="6"/>
  <c r="T12" i="6"/>
  <c r="X22" i="6"/>
  <c r="X11" i="6"/>
  <c r="X15" i="6"/>
  <c r="X10" i="6"/>
  <c r="X24" i="6" s="1"/>
  <c r="X14" i="6"/>
  <c r="X12" i="6"/>
  <c r="AB22" i="6"/>
  <c r="AB11" i="6"/>
  <c r="AB15" i="6"/>
  <c r="AB10" i="6"/>
  <c r="AB24" i="6" s="1"/>
  <c r="AB14" i="6"/>
  <c r="AB12" i="6"/>
  <c r="AF22" i="6"/>
  <c r="AF11" i="6"/>
  <c r="AF15" i="6"/>
  <c r="AF10" i="6"/>
  <c r="AF24" i="6" s="1"/>
  <c r="AF14" i="6"/>
  <c r="AF12" i="6"/>
  <c r="AJ22" i="6"/>
  <c r="AJ11" i="6"/>
  <c r="AJ15" i="6"/>
  <c r="AJ10" i="6"/>
  <c r="AJ24" i="6" s="1"/>
  <c r="AJ14" i="6"/>
  <c r="AJ12" i="6"/>
  <c r="AN22" i="6"/>
  <c r="AN11" i="6"/>
  <c r="AN15" i="6"/>
  <c r="AN10" i="6"/>
  <c r="AN24" i="6" s="1"/>
  <c r="AN14" i="6"/>
  <c r="AN12" i="6"/>
  <c r="AR22" i="6"/>
  <c r="AR11" i="6"/>
  <c r="AR15" i="6"/>
  <c r="AR10" i="6"/>
  <c r="AR24" i="6" s="1"/>
  <c r="AR14" i="6"/>
  <c r="AR12" i="6"/>
  <c r="AG10" i="4"/>
  <c r="AG24" i="4" s="1"/>
  <c r="AG22" i="4"/>
  <c r="AG11" i="4"/>
  <c r="AG15" i="4"/>
  <c r="AG14" i="4"/>
  <c r="AG13" i="4"/>
  <c r="AD11" i="4"/>
  <c r="AD10" i="4"/>
  <c r="AD24" i="4" s="1"/>
  <c r="AD22" i="4"/>
  <c r="AD13" i="4"/>
  <c r="AD15" i="4"/>
  <c r="AD14" i="4"/>
  <c r="AP10" i="4"/>
  <c r="AP24" i="4" s="1"/>
  <c r="AP22" i="4"/>
  <c r="AP13" i="4"/>
  <c r="AP11" i="4"/>
  <c r="AP15" i="4"/>
  <c r="AP14" i="4"/>
  <c r="S22" i="4"/>
  <c r="S11" i="4"/>
  <c r="S15" i="4"/>
  <c r="S13" i="4"/>
  <c r="S14" i="4"/>
  <c r="S10" i="4"/>
  <c r="S24" i="4" s="1"/>
  <c r="W11" i="4"/>
  <c r="W10" i="4"/>
  <c r="W24" i="4" s="1"/>
  <c r="W22" i="4"/>
  <c r="W13" i="4"/>
  <c r="W14" i="4"/>
  <c r="W15" i="4"/>
  <c r="AA11" i="4"/>
  <c r="AA10" i="4"/>
  <c r="AA24" i="4" s="1"/>
  <c r="AA22" i="4"/>
  <c r="AA14" i="4"/>
  <c r="AA13" i="4"/>
  <c r="AA15" i="4"/>
  <c r="AE11" i="4"/>
  <c r="AE10" i="4"/>
  <c r="AE24" i="4" s="1"/>
  <c r="AE22" i="4"/>
  <c r="AE14" i="4"/>
  <c r="AE13" i="4"/>
  <c r="AE15" i="4"/>
  <c r="AI11" i="4"/>
  <c r="AI10" i="4"/>
  <c r="AI24" i="4" s="1"/>
  <c r="AI22" i="4"/>
  <c r="AI14" i="4"/>
  <c r="AI13" i="4"/>
  <c r="AI15" i="4"/>
  <c r="AM11" i="4"/>
  <c r="AM10" i="4"/>
  <c r="AM24" i="4" s="1"/>
  <c r="AM22" i="4"/>
  <c r="AM14" i="4"/>
  <c r="AM13" i="4"/>
  <c r="AM15" i="4"/>
  <c r="AQ10" i="4"/>
  <c r="AQ24" i="4" s="1"/>
  <c r="AQ22" i="4"/>
  <c r="AQ14" i="4"/>
  <c r="AQ13" i="4"/>
  <c r="AQ11" i="4"/>
  <c r="AQ15" i="4"/>
  <c r="V13" i="8"/>
  <c r="V11" i="8"/>
  <c r="V10" i="8"/>
  <c r="V24" i="8" s="1"/>
  <c r="V14" i="8"/>
  <c r="Z13" i="8"/>
  <c r="Z11" i="8"/>
  <c r="Z10" i="8"/>
  <c r="Z24" i="8" s="1"/>
  <c r="Z14" i="8"/>
  <c r="AD13" i="8"/>
  <c r="AD11" i="8"/>
  <c r="AD10" i="8"/>
  <c r="AD24" i="8" s="1"/>
  <c r="AD14" i="8"/>
  <c r="AH13" i="8"/>
  <c r="AH11" i="8"/>
  <c r="AH10" i="8"/>
  <c r="AH24" i="8" s="1"/>
  <c r="AH14" i="8"/>
  <c r="AL13" i="8"/>
  <c r="AL11" i="8"/>
  <c r="AL10" i="8"/>
  <c r="AL24" i="8" s="1"/>
  <c r="AL14" i="8"/>
  <c r="AP13" i="8"/>
  <c r="AP11" i="8"/>
  <c r="AP10" i="8"/>
  <c r="AP24" i="8" s="1"/>
  <c r="AP14" i="8"/>
  <c r="AT13" i="8"/>
  <c r="AT11" i="8"/>
  <c r="AT10" i="8"/>
  <c r="AT24" i="8" s="1"/>
  <c r="AT14" i="8"/>
  <c r="V22" i="7"/>
  <c r="V10" i="7"/>
  <c r="V24" i="7" s="1"/>
  <c r="V13" i="7"/>
  <c r="V11" i="7"/>
  <c r="V16" i="7"/>
  <c r="V15" i="7"/>
  <c r="V14" i="7"/>
  <c r="Z22" i="7"/>
  <c r="Z10" i="7"/>
  <c r="Z24" i="7" s="1"/>
  <c r="Z11" i="7"/>
  <c r="Z13" i="7"/>
  <c r="Z16" i="7"/>
  <c r="Z15" i="7"/>
  <c r="Z14" i="7"/>
  <c r="AD22" i="7"/>
  <c r="AD10" i="7"/>
  <c r="AD24" i="7" s="1"/>
  <c r="AD13" i="7"/>
  <c r="AD16" i="7"/>
  <c r="AD15" i="7"/>
  <c r="AD11" i="7"/>
  <c r="AD14" i="7"/>
  <c r="AH22" i="7"/>
  <c r="AH10" i="7"/>
  <c r="AH24" i="7" s="1"/>
  <c r="AH13" i="7"/>
  <c r="AH16" i="7"/>
  <c r="AH11" i="7"/>
  <c r="AH15" i="7"/>
  <c r="AH14" i="7"/>
  <c r="AL22" i="7"/>
  <c r="AL10" i="7"/>
  <c r="AL24" i="7" s="1"/>
  <c r="AL13" i="7"/>
  <c r="AL16" i="7"/>
  <c r="AL11" i="7"/>
  <c r="AL15" i="7"/>
  <c r="AL14" i="7"/>
  <c r="AP22" i="7"/>
  <c r="AP10" i="7"/>
  <c r="AP24" i="7" s="1"/>
  <c r="AP13" i="7"/>
  <c r="AP16" i="7"/>
  <c r="AP11" i="7"/>
  <c r="AP15" i="7"/>
  <c r="AP14" i="7"/>
  <c r="AT22" i="7"/>
  <c r="AT10" i="7"/>
  <c r="AT24" i="7" s="1"/>
  <c r="AT13" i="7"/>
  <c r="AT16" i="7"/>
  <c r="AT11" i="7"/>
  <c r="AT15" i="7"/>
  <c r="AT14" i="7"/>
  <c r="U22" i="6"/>
  <c r="U12" i="6"/>
  <c r="U11" i="6"/>
  <c r="U15" i="6"/>
  <c r="U10" i="6"/>
  <c r="U24" i="6" s="1"/>
  <c r="U14" i="6"/>
  <c r="Y22" i="6"/>
  <c r="Y12" i="6"/>
  <c r="Y11" i="6"/>
  <c r="Y15" i="6"/>
  <c r="Y10" i="6"/>
  <c r="Y24" i="6" s="1"/>
  <c r="Y14" i="6"/>
  <c r="AC22" i="6"/>
  <c r="AC12" i="6"/>
  <c r="AC11" i="6"/>
  <c r="AC15" i="6"/>
  <c r="AC10" i="6"/>
  <c r="AC24" i="6" s="1"/>
  <c r="AC14" i="6"/>
  <c r="AG22" i="6"/>
  <c r="AG12" i="6"/>
  <c r="AG11" i="6"/>
  <c r="AG15" i="6"/>
  <c r="AG10" i="6"/>
  <c r="AG24" i="6" s="1"/>
  <c r="AG14" i="6"/>
  <c r="AK22" i="6"/>
  <c r="AK12" i="6"/>
  <c r="AK11" i="6"/>
  <c r="AK15" i="6"/>
  <c r="AK10" i="6"/>
  <c r="AK24" i="6" s="1"/>
  <c r="AK14" i="6"/>
  <c r="AO22" i="6"/>
  <c r="AO12" i="6"/>
  <c r="AO11" i="6"/>
  <c r="AO15" i="6"/>
  <c r="AO10" i="6"/>
  <c r="AO24" i="6" s="1"/>
  <c r="AO14" i="6"/>
  <c r="AS22" i="6"/>
  <c r="AS12" i="6"/>
  <c r="AS11" i="6"/>
  <c r="AS15" i="6"/>
  <c r="AS10" i="6"/>
  <c r="AS24" i="6" s="1"/>
  <c r="AS14" i="6"/>
  <c r="AC10" i="4"/>
  <c r="AC24" i="4" s="1"/>
  <c r="AC22" i="4"/>
  <c r="AC11" i="4"/>
  <c r="AC15" i="4"/>
  <c r="AC14" i="4"/>
  <c r="AC13" i="4"/>
  <c r="Z11" i="4"/>
  <c r="Z10" i="4"/>
  <c r="Z24" i="4" s="1"/>
  <c r="Z22" i="4"/>
  <c r="Z13" i="4"/>
  <c r="Z15" i="4"/>
  <c r="Z14" i="4"/>
  <c r="AL11" i="4"/>
  <c r="AL10" i="4"/>
  <c r="AL24" i="4" s="1"/>
  <c r="AL22" i="4"/>
  <c r="AL13" i="4"/>
  <c r="AL15" i="4"/>
  <c r="AL14" i="4"/>
  <c r="T22" i="4"/>
  <c r="T11" i="4"/>
  <c r="T10" i="4"/>
  <c r="T24" i="4" s="1"/>
  <c r="T15" i="4"/>
  <c r="T14" i="4"/>
  <c r="T13" i="4"/>
  <c r="X22" i="4"/>
  <c r="X11" i="4"/>
  <c r="X10" i="4"/>
  <c r="X24" i="4" s="1"/>
  <c r="X15" i="4"/>
  <c r="X14" i="4"/>
  <c r="X13" i="4"/>
  <c r="AB22" i="4"/>
  <c r="AB11" i="4"/>
  <c r="AB10" i="4"/>
  <c r="AB24" i="4" s="1"/>
  <c r="AB15" i="4"/>
  <c r="AB14" i="4"/>
  <c r="AB13" i="4"/>
  <c r="AF22" i="4"/>
  <c r="AF11" i="4"/>
  <c r="AF10" i="4"/>
  <c r="AF24" i="4" s="1"/>
  <c r="AF15" i="4"/>
  <c r="AF14" i="4"/>
  <c r="AF13" i="4"/>
  <c r="AJ22" i="4"/>
  <c r="AJ11" i="4"/>
  <c r="AJ10" i="4"/>
  <c r="AJ24" i="4" s="1"/>
  <c r="AJ15" i="4"/>
  <c r="AJ14" i="4"/>
  <c r="AJ13" i="4"/>
  <c r="AN22" i="4"/>
  <c r="AN11" i="4"/>
  <c r="AN10" i="4"/>
  <c r="AN24" i="4" s="1"/>
  <c r="AN15" i="4"/>
  <c r="AN14" i="4"/>
  <c r="AN13" i="4"/>
  <c r="AR22" i="4"/>
  <c r="AR11" i="4"/>
  <c r="AR10" i="4"/>
  <c r="AR24" i="4" s="1"/>
  <c r="AR15" i="4"/>
  <c r="AR14" i="4"/>
  <c r="AR13" i="4"/>
  <c r="S11" i="8"/>
  <c r="S13" i="8"/>
  <c r="S14" i="8"/>
  <c r="S10" i="8"/>
  <c r="S24" i="8" s="1"/>
  <c r="W10" i="8"/>
  <c r="W24" i="8" s="1"/>
  <c r="W14" i="8"/>
  <c r="W13" i="8"/>
  <c r="W11" i="8"/>
  <c r="AA10" i="8"/>
  <c r="AA24" i="8" s="1"/>
  <c r="AA14" i="8"/>
  <c r="AA13" i="8"/>
  <c r="AA11" i="8"/>
  <c r="AE10" i="8"/>
  <c r="AE24" i="8" s="1"/>
  <c r="AE14" i="8"/>
  <c r="AE13" i="8"/>
  <c r="AE11" i="8"/>
  <c r="AI10" i="8"/>
  <c r="AI24" i="8" s="1"/>
  <c r="AI14" i="8"/>
  <c r="AI13" i="8"/>
  <c r="AI11" i="8"/>
  <c r="AM10" i="8"/>
  <c r="AM24" i="8" s="1"/>
  <c r="AM14" i="8"/>
  <c r="AM13" i="8"/>
  <c r="AM11" i="8"/>
  <c r="AQ10" i="8"/>
  <c r="AQ24" i="8" s="1"/>
  <c r="AQ14" i="8"/>
  <c r="AQ13" i="8"/>
  <c r="AQ11" i="8"/>
  <c r="S22" i="7"/>
  <c r="S14" i="7"/>
  <c r="S11" i="7"/>
  <c r="S15" i="7"/>
  <c r="S16" i="7"/>
  <c r="S10" i="7"/>
  <c r="S24" i="7" s="1"/>
  <c r="S13" i="7"/>
  <c r="W22" i="7"/>
  <c r="W10" i="7"/>
  <c r="W24" i="7" s="1"/>
  <c r="W11" i="7"/>
  <c r="W14" i="7"/>
  <c r="W13" i="7"/>
  <c r="W16" i="7"/>
  <c r="W15" i="7"/>
  <c r="AA22" i="7"/>
  <c r="AA11" i="7"/>
  <c r="AA10" i="7"/>
  <c r="AA24" i="7" s="1"/>
  <c r="AA14" i="7"/>
  <c r="AA13" i="7"/>
  <c r="AA16" i="7"/>
  <c r="AA15" i="7"/>
  <c r="AE22" i="7"/>
  <c r="AE11" i="7"/>
  <c r="AE14" i="7"/>
  <c r="AE13" i="7"/>
  <c r="AE16" i="7"/>
  <c r="AE10" i="7"/>
  <c r="AE24" i="7" s="1"/>
  <c r="AE15" i="7"/>
  <c r="AI22" i="7"/>
  <c r="AI14" i="7"/>
  <c r="AI13" i="7"/>
  <c r="AI10" i="7"/>
  <c r="AI24" i="7" s="1"/>
  <c r="AI16" i="7"/>
  <c r="AI11" i="7"/>
  <c r="AI15" i="7"/>
  <c r="AM22" i="7"/>
  <c r="AM14" i="7"/>
  <c r="AM10" i="7"/>
  <c r="AM24" i="7" s="1"/>
  <c r="AM13" i="7"/>
  <c r="AM16" i="7"/>
  <c r="AM11" i="7"/>
  <c r="AM15" i="7"/>
  <c r="AQ22" i="7"/>
  <c r="AQ10" i="7"/>
  <c r="AQ24" i="7" s="1"/>
  <c r="AQ14" i="7"/>
  <c r="AQ13" i="7"/>
  <c r="AQ16" i="7"/>
  <c r="AQ11" i="7"/>
  <c r="AQ15" i="7"/>
  <c r="V22" i="6"/>
  <c r="V12" i="6"/>
  <c r="V11" i="6"/>
  <c r="V15" i="6"/>
  <c r="V10" i="6"/>
  <c r="V24" i="6" s="1"/>
  <c r="V14" i="6"/>
  <c r="Z22" i="6"/>
  <c r="Z12" i="6"/>
  <c r="Z11" i="6"/>
  <c r="Z15" i="6"/>
  <c r="Z10" i="6"/>
  <c r="Z24" i="6" s="1"/>
  <c r="Z14" i="6"/>
  <c r="AD22" i="6"/>
  <c r="AD12" i="6"/>
  <c r="AD11" i="6"/>
  <c r="AD15" i="6"/>
  <c r="AD10" i="6"/>
  <c r="AD24" i="6" s="1"/>
  <c r="AD14" i="6"/>
  <c r="AH22" i="6"/>
  <c r="AH12" i="6"/>
  <c r="AH11" i="6"/>
  <c r="AH15" i="6"/>
  <c r="AH10" i="6"/>
  <c r="AH24" i="6" s="1"/>
  <c r="AH14" i="6"/>
  <c r="AL22" i="6"/>
  <c r="AL12" i="6"/>
  <c r="AL11" i="6"/>
  <c r="AL15" i="6"/>
  <c r="AL10" i="6"/>
  <c r="AL24" i="6" s="1"/>
  <c r="AL14" i="6"/>
  <c r="AP22" i="6"/>
  <c r="AP12" i="6"/>
  <c r="AP11" i="6"/>
  <c r="AP15" i="6"/>
  <c r="AP10" i="6"/>
  <c r="AP24" i="6" s="1"/>
  <c r="AP14" i="6"/>
  <c r="AT22" i="6"/>
  <c r="AT12" i="6"/>
  <c r="AT11" i="6"/>
  <c r="AT15" i="6"/>
  <c r="AT10" i="6"/>
  <c r="AT24" i="6" s="1"/>
  <c r="AT14" i="6"/>
  <c r="AW5" i="3"/>
  <c r="AT8" i="3"/>
  <c r="AT9" i="3" s="1"/>
  <c r="T8" i="3"/>
  <c r="T9" i="3" s="1"/>
  <c r="U8" i="3"/>
  <c r="U9" i="3" s="1"/>
  <c r="V8" i="3"/>
  <c r="V9" i="3" s="1"/>
  <c r="W8" i="3"/>
  <c r="W9" i="3" s="1"/>
  <c r="X8" i="3"/>
  <c r="X9" i="3" s="1"/>
  <c r="Y8" i="3"/>
  <c r="Y9" i="3" s="1"/>
  <c r="Z8" i="3"/>
  <c r="Z9" i="3" s="1"/>
  <c r="AA8" i="3"/>
  <c r="AA9" i="3" s="1"/>
  <c r="AB8" i="3"/>
  <c r="AB9" i="3" s="1"/>
  <c r="AC8" i="3"/>
  <c r="AC9" i="3" s="1"/>
  <c r="AD8" i="3"/>
  <c r="AD9" i="3" s="1"/>
  <c r="AE8" i="3"/>
  <c r="AE9" i="3" s="1"/>
  <c r="AF8" i="3"/>
  <c r="AF9" i="3" s="1"/>
  <c r="AG8" i="3"/>
  <c r="AG9" i="3" s="1"/>
  <c r="AH8" i="3"/>
  <c r="AH9" i="3" s="1"/>
  <c r="AI8" i="3"/>
  <c r="AI9" i="3" s="1"/>
  <c r="AJ8" i="3"/>
  <c r="AJ9" i="3" s="1"/>
  <c r="AK8" i="3"/>
  <c r="AK9" i="3" s="1"/>
  <c r="AL8" i="3"/>
  <c r="AL9" i="3" s="1"/>
  <c r="AM8" i="3"/>
  <c r="AM9" i="3" s="1"/>
  <c r="AN8" i="3"/>
  <c r="AN9" i="3" s="1"/>
  <c r="AO8" i="3"/>
  <c r="AO9" i="3" s="1"/>
  <c r="AP8" i="3"/>
  <c r="AP9" i="3" s="1"/>
  <c r="AQ8" i="3"/>
  <c r="AQ9" i="3" s="1"/>
  <c r="AR8" i="3"/>
  <c r="AR9" i="3" s="1"/>
  <c r="AS8" i="3"/>
  <c r="AS9" i="3" s="1"/>
  <c r="S9" i="3"/>
  <c r="AM2" i="3"/>
  <c r="AJ2" i="3"/>
  <c r="BH10" i="7" l="1"/>
  <c r="AU10" i="7" s="1"/>
  <c r="BH14" i="7"/>
  <c r="AU14" i="7" s="1"/>
  <c r="BH13" i="8"/>
  <c r="AU13" i="8" s="1"/>
  <c r="BH10" i="4"/>
  <c r="AU10" i="4" s="1"/>
  <c r="BH11" i="4"/>
  <c r="AU11" i="4" s="1"/>
  <c r="BH10" i="6"/>
  <c r="AU10" i="6" s="1"/>
  <c r="BH16" i="7"/>
  <c r="AU16" i="7" s="1"/>
  <c r="BH22" i="7"/>
  <c r="AU22" i="7" s="1"/>
  <c r="BH11" i="8"/>
  <c r="AU11" i="8" s="1"/>
  <c r="BH14" i="4"/>
  <c r="AU14" i="4" s="1"/>
  <c r="BH22" i="4"/>
  <c r="AU22" i="4" s="1"/>
  <c r="BH12" i="6"/>
  <c r="AU12" i="6" s="1"/>
  <c r="BH14" i="6"/>
  <c r="AU14" i="6" s="1"/>
  <c r="BH15" i="7"/>
  <c r="AU15" i="7" s="1"/>
  <c r="BH10" i="8"/>
  <c r="AU10" i="8" s="1"/>
  <c r="BH13" i="4"/>
  <c r="AU13" i="4" s="1"/>
  <c r="BH15" i="6"/>
  <c r="AU15" i="6" s="1"/>
  <c r="BH22" i="6"/>
  <c r="AU22" i="6" s="1"/>
  <c r="BH13" i="7"/>
  <c r="AU13" i="7" s="1"/>
  <c r="BH11" i="7"/>
  <c r="AU11" i="7" s="1"/>
  <c r="BH14" i="8"/>
  <c r="AU14" i="8" s="1"/>
  <c r="BH15" i="4"/>
  <c r="AU15" i="4" s="1"/>
  <c r="BH11" i="6"/>
  <c r="AU11" i="6" s="1"/>
  <c r="AQ11" i="3"/>
  <c r="AQ15" i="3"/>
  <c r="AQ10" i="3"/>
  <c r="AQ24" i="3" s="1"/>
  <c r="AQ14" i="3"/>
  <c r="AQ22" i="3"/>
  <c r="AQ13" i="3"/>
  <c r="AM11" i="3"/>
  <c r="AM15" i="3"/>
  <c r="AM10" i="3"/>
  <c r="AM24" i="3" s="1"/>
  <c r="AM14" i="3"/>
  <c r="AM22" i="3"/>
  <c r="AM13" i="3"/>
  <c r="AI11" i="3"/>
  <c r="AI15" i="3"/>
  <c r="AI10" i="3"/>
  <c r="AI24" i="3" s="1"/>
  <c r="AI14" i="3"/>
  <c r="AI22" i="3"/>
  <c r="AI13" i="3"/>
  <c r="AE11" i="3"/>
  <c r="AE15" i="3"/>
  <c r="AE10" i="3"/>
  <c r="AE24" i="3" s="1"/>
  <c r="AE14" i="3"/>
  <c r="AE22" i="3"/>
  <c r="AE13" i="3"/>
  <c r="AA11" i="3"/>
  <c r="AA15" i="3"/>
  <c r="AA10" i="3"/>
  <c r="AA24" i="3" s="1"/>
  <c r="AA14" i="3"/>
  <c r="AA22" i="3"/>
  <c r="AA13" i="3"/>
  <c r="W11" i="3"/>
  <c r="W15" i="3"/>
  <c r="W10" i="3"/>
  <c r="W24" i="3" s="1"/>
  <c r="W14" i="3"/>
  <c r="W22" i="3"/>
  <c r="W13" i="3"/>
  <c r="AT11" i="3"/>
  <c r="AT15" i="3"/>
  <c r="AT10" i="3"/>
  <c r="AT24" i="3" s="1"/>
  <c r="AT14" i="3"/>
  <c r="AT22" i="3"/>
  <c r="AT13" i="3"/>
  <c r="AN22" i="3"/>
  <c r="AN13" i="3"/>
  <c r="AN11" i="3"/>
  <c r="AN15" i="3"/>
  <c r="AN10" i="3"/>
  <c r="AN24" i="3" s="1"/>
  <c r="AN14" i="3"/>
  <c r="S22" i="3"/>
  <c r="S14" i="3"/>
  <c r="S11" i="3"/>
  <c r="S15" i="3"/>
  <c r="S10" i="3"/>
  <c r="S24" i="3" s="1"/>
  <c r="S13" i="3"/>
  <c r="AP11" i="3"/>
  <c r="AP15" i="3"/>
  <c r="AP10" i="3"/>
  <c r="AP24" i="3" s="1"/>
  <c r="AP14" i="3"/>
  <c r="AP22" i="3"/>
  <c r="AP13" i="3"/>
  <c r="AL11" i="3"/>
  <c r="AL15" i="3"/>
  <c r="AL10" i="3"/>
  <c r="AL24" i="3" s="1"/>
  <c r="AL14" i="3"/>
  <c r="AL22" i="3"/>
  <c r="AL13" i="3"/>
  <c r="AH11" i="3"/>
  <c r="AH15" i="3"/>
  <c r="AH10" i="3"/>
  <c r="AH24" i="3" s="1"/>
  <c r="AH14" i="3"/>
  <c r="AH22" i="3"/>
  <c r="AH13" i="3"/>
  <c r="AD11" i="3"/>
  <c r="AD15" i="3"/>
  <c r="AD10" i="3"/>
  <c r="AD24" i="3" s="1"/>
  <c r="AD14" i="3"/>
  <c r="AD22" i="3"/>
  <c r="AD13" i="3"/>
  <c r="Z11" i="3"/>
  <c r="Z15" i="3"/>
  <c r="Z10" i="3"/>
  <c r="Z24" i="3" s="1"/>
  <c r="Z14" i="3"/>
  <c r="Z22" i="3"/>
  <c r="Z13" i="3"/>
  <c r="V11" i="3"/>
  <c r="V15" i="3"/>
  <c r="V10" i="3"/>
  <c r="V24" i="3" s="1"/>
  <c r="V14" i="3"/>
  <c r="V22" i="3"/>
  <c r="V13" i="3"/>
  <c r="AS10" i="3"/>
  <c r="AS24" i="3" s="1"/>
  <c r="AS14" i="3"/>
  <c r="AS22" i="3"/>
  <c r="AS13" i="3"/>
  <c r="AS11" i="3"/>
  <c r="AS15" i="3"/>
  <c r="AO10" i="3"/>
  <c r="AO24" i="3" s="1"/>
  <c r="AO14" i="3"/>
  <c r="AO22" i="3"/>
  <c r="AO13" i="3"/>
  <c r="AO11" i="3"/>
  <c r="AO15" i="3"/>
  <c r="AK10" i="3"/>
  <c r="AK24" i="3" s="1"/>
  <c r="AK14" i="3"/>
  <c r="AK22" i="3"/>
  <c r="AK13" i="3"/>
  <c r="AK11" i="3"/>
  <c r="AK15" i="3"/>
  <c r="AG10" i="3"/>
  <c r="AG24" i="3" s="1"/>
  <c r="AG14" i="3"/>
  <c r="AG22" i="3"/>
  <c r="AG13" i="3"/>
  <c r="AG11" i="3"/>
  <c r="AG15" i="3"/>
  <c r="AC10" i="3"/>
  <c r="AC24" i="3" s="1"/>
  <c r="AC14" i="3"/>
  <c r="AC22" i="3"/>
  <c r="AC13" i="3"/>
  <c r="AC11" i="3"/>
  <c r="AC15" i="3"/>
  <c r="Y10" i="3"/>
  <c r="Y24" i="3" s="1"/>
  <c r="Y14" i="3"/>
  <c r="Y22" i="3"/>
  <c r="Y13" i="3"/>
  <c r="Y11" i="3"/>
  <c r="Y15" i="3"/>
  <c r="U10" i="3"/>
  <c r="U24" i="3" s="1"/>
  <c r="U14" i="3"/>
  <c r="U22" i="3"/>
  <c r="U13" i="3"/>
  <c r="U11" i="3"/>
  <c r="U15" i="3"/>
  <c r="AR22" i="3"/>
  <c r="AR13" i="3"/>
  <c r="AR11" i="3"/>
  <c r="AR15" i="3"/>
  <c r="AR10" i="3"/>
  <c r="AR24" i="3" s="1"/>
  <c r="AR14" i="3"/>
  <c r="AJ22" i="3"/>
  <c r="AJ13" i="3"/>
  <c r="AJ11" i="3"/>
  <c r="AJ15" i="3"/>
  <c r="AJ10" i="3"/>
  <c r="AJ24" i="3" s="1"/>
  <c r="AJ14" i="3"/>
  <c r="AF22" i="3"/>
  <c r="AF13" i="3"/>
  <c r="AF11" i="3"/>
  <c r="AF15" i="3"/>
  <c r="AF10" i="3"/>
  <c r="AF24" i="3" s="1"/>
  <c r="AF14" i="3"/>
  <c r="AB22" i="3"/>
  <c r="AB13" i="3"/>
  <c r="AB11" i="3"/>
  <c r="AB15" i="3"/>
  <c r="AB10" i="3"/>
  <c r="AB24" i="3" s="1"/>
  <c r="AB14" i="3"/>
  <c r="X22" i="3"/>
  <c r="X13" i="3"/>
  <c r="X11" i="3"/>
  <c r="X15" i="3"/>
  <c r="X10" i="3"/>
  <c r="X24" i="3" s="1"/>
  <c r="X14" i="3"/>
  <c r="T22" i="3"/>
  <c r="T13" i="3"/>
  <c r="T11" i="3"/>
  <c r="T15" i="3"/>
  <c r="T10" i="3"/>
  <c r="T24" i="3" s="1"/>
  <c r="T14" i="3"/>
  <c r="AU23" i="7"/>
  <c r="AU23" i="4"/>
  <c r="AU23" i="8"/>
  <c r="AU23" i="6"/>
  <c r="AU24" i="7"/>
  <c r="AU24" i="8"/>
  <c r="AU24" i="6"/>
  <c r="AU24" i="4"/>
  <c r="BA16" i="7" l="1"/>
  <c r="AX16" i="7"/>
  <c r="BA12" i="6"/>
  <c r="AX12" i="6"/>
  <c r="BD12" i="6" s="1"/>
  <c r="BD16" i="8"/>
  <c r="BD12" i="8"/>
  <c r="BD16" i="6"/>
  <c r="BH15" i="3"/>
  <c r="AU15" i="3" s="1"/>
  <c r="BA11" i="6"/>
  <c r="AX11" i="6"/>
  <c r="BD11" i="6" s="1"/>
  <c r="BA11" i="7"/>
  <c r="AX11" i="7"/>
  <c r="BD11" i="7" s="1"/>
  <c r="BA14" i="6"/>
  <c r="AX14" i="6"/>
  <c r="BA14" i="4"/>
  <c r="AX14" i="4"/>
  <c r="BA10" i="6"/>
  <c r="AX10" i="6"/>
  <c r="BD10" i="6" s="1"/>
  <c r="BA10" i="4"/>
  <c r="AX10" i="4"/>
  <c r="BD10" i="4" s="1"/>
  <c r="BH11" i="3"/>
  <c r="AU11" i="3" s="1"/>
  <c r="BA13" i="7"/>
  <c r="AX13" i="7"/>
  <c r="BD13" i="7" s="1"/>
  <c r="BA13" i="4"/>
  <c r="AX13" i="4"/>
  <c r="BA11" i="8"/>
  <c r="AX11" i="8"/>
  <c r="BD11" i="8" s="1"/>
  <c r="BA13" i="8"/>
  <c r="AX13" i="8"/>
  <c r="BD16" i="4"/>
  <c r="BD12" i="4"/>
  <c r="BH13" i="3"/>
  <c r="AU13" i="3" s="1"/>
  <c r="BH14" i="3"/>
  <c r="AU14" i="3" s="1"/>
  <c r="BA15" i="4"/>
  <c r="AX15" i="4"/>
  <c r="BD15" i="4" s="1"/>
  <c r="BA22" i="6"/>
  <c r="BD22" i="6" s="1"/>
  <c r="AX22" i="6"/>
  <c r="BA10" i="8"/>
  <c r="AX10" i="8"/>
  <c r="BD10" i="8" s="1"/>
  <c r="BA22" i="7"/>
  <c r="BD22" i="7" s="1"/>
  <c r="AX22" i="7"/>
  <c r="BA14" i="7"/>
  <c r="AX14" i="7"/>
  <c r="AX20" i="7" s="1"/>
  <c r="BD12" i="7"/>
  <c r="BH10" i="3"/>
  <c r="AU10" i="3" s="1"/>
  <c r="BH22" i="3"/>
  <c r="AU22" i="3" s="1"/>
  <c r="BA14" i="8"/>
  <c r="AX14" i="8"/>
  <c r="BA15" i="6"/>
  <c r="AX15" i="6"/>
  <c r="BD15" i="6" s="1"/>
  <c r="BA15" i="7"/>
  <c r="AX15" i="7"/>
  <c r="BD15" i="7" s="1"/>
  <c r="BA22" i="4"/>
  <c r="BD22" i="4" s="1"/>
  <c r="AX22" i="4"/>
  <c r="BA11" i="4"/>
  <c r="AX11" i="4"/>
  <c r="BD11" i="4" s="1"/>
  <c r="BA10" i="7"/>
  <c r="AX10" i="7"/>
  <c r="BD10" i="7" s="1"/>
  <c r="AX20" i="4" l="1"/>
  <c r="BA20" i="4"/>
  <c r="AX20" i="6"/>
  <c r="BA20" i="7"/>
  <c r="BD13" i="4"/>
  <c r="BA20" i="6"/>
  <c r="BA20" i="8"/>
  <c r="BD13" i="8"/>
  <c r="AX20" i="8"/>
  <c r="BD16" i="7"/>
  <c r="BA22" i="3"/>
  <c r="AX22" i="3"/>
  <c r="BD14" i="7"/>
  <c r="BD19" i="7"/>
  <c r="BA10" i="3"/>
  <c r="AX10" i="3"/>
  <c r="BD14" i="6"/>
  <c r="BD19" i="6"/>
  <c r="BA15" i="3"/>
  <c r="AX15" i="3"/>
  <c r="AU24" i="3"/>
  <c r="BD14" i="8"/>
  <c r="BD19" i="8"/>
  <c r="BA14" i="3"/>
  <c r="AX14" i="3"/>
  <c r="BA11" i="3"/>
  <c r="AX11" i="3"/>
  <c r="BA13" i="3"/>
  <c r="AX13" i="3"/>
  <c r="BD14" i="4"/>
  <c r="AU23" i="3"/>
  <c r="AX20" i="3" l="1"/>
  <c r="BD20" i="3" s="1"/>
  <c r="BA20" i="3"/>
  <c r="BD13" i="3"/>
  <c r="BD22" i="3"/>
  <c r="BD11" i="3"/>
  <c r="BD15" i="3"/>
  <c r="BD16" i="3"/>
  <c r="BD12" i="3"/>
  <c r="BD14" i="3"/>
  <c r="BD10" i="3"/>
</calcChain>
</file>

<file path=xl/sharedStrings.xml><?xml version="1.0" encoding="utf-8"?>
<sst xmlns="http://schemas.openxmlformats.org/spreadsheetml/2006/main" count="859" uniqueCount="182">
  <si>
    <t>（別紙２－１）</t>
    <rPh sb="1" eb="3">
      <t>ベッシ</t>
    </rPh>
    <phoneticPr fontId="2"/>
  </si>
  <si>
    <t>サービス種類</t>
    <rPh sb="4" eb="6">
      <t>シュルイ</t>
    </rPh>
    <phoneticPr fontId="2"/>
  </si>
  <si>
    <t>事業所・施設名</t>
    <rPh sb="0" eb="3">
      <t>ジギョウショ</t>
    </rPh>
    <rPh sb="4" eb="6">
      <t>シセツ</t>
    </rPh>
    <rPh sb="6" eb="7">
      <t>メイ</t>
    </rPh>
    <phoneticPr fontId="2"/>
  </si>
  <si>
    <t>定員</t>
    <rPh sb="0" eb="2">
      <t>テイイン</t>
    </rPh>
    <phoneticPr fontId="2"/>
  </si>
  <si>
    <t>前年度の平均実利用者数</t>
    <rPh sb="0" eb="3">
      <t>ゼンネンド</t>
    </rPh>
    <rPh sb="4" eb="6">
      <t>ヘイキン</t>
    </rPh>
    <rPh sb="6" eb="10">
      <t>ジツリヨウシャ</t>
    </rPh>
    <rPh sb="10" eb="11">
      <t>スウ</t>
    </rPh>
    <phoneticPr fontId="2"/>
  </si>
  <si>
    <t>基準上の必要職員数</t>
    <rPh sb="0" eb="2">
      <t>キジュン</t>
    </rPh>
    <rPh sb="2" eb="3">
      <t>ジョウ</t>
    </rPh>
    <rPh sb="4" eb="6">
      <t>ヒツヨウ</t>
    </rPh>
    <rPh sb="6" eb="9">
      <t>ショクインスウ</t>
    </rPh>
    <phoneticPr fontId="2"/>
  </si>
  <si>
    <t>人員配置区分</t>
    <rPh sb="0" eb="2">
      <t>ジンイン</t>
    </rPh>
    <rPh sb="2" eb="4">
      <t>ハイチ</t>
    </rPh>
    <rPh sb="4" eb="6">
      <t>クブン</t>
    </rPh>
    <phoneticPr fontId="2"/>
  </si>
  <si>
    <t>該当する体制等</t>
    <rPh sb="0" eb="2">
      <t>ガイトウ</t>
    </rPh>
    <rPh sb="4" eb="6">
      <t>タイセイ</t>
    </rPh>
    <rPh sb="6" eb="7">
      <t>トウ</t>
    </rPh>
    <phoneticPr fontId="2"/>
  </si>
  <si>
    <t>職種</t>
    <rPh sb="0" eb="2">
      <t>ショクシュ</t>
    </rPh>
    <phoneticPr fontId="2"/>
  </si>
  <si>
    <t>勤務形態</t>
    <rPh sb="0" eb="2">
      <t>キンム</t>
    </rPh>
    <rPh sb="2" eb="4">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</si>
  <si>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</si>
  <si>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</si>
  <si>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</si>
  <si>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</si>
  <si>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</si>
  <si>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（加算分）</t>
    <rPh sb="1" eb="4">
      <t>カサンブン</t>
    </rPh>
    <phoneticPr fontId="2"/>
  </si>
  <si>
    <t>サービス提供時間</t>
    <rPh sb="4" eb="6">
      <t>テイキョウ</t>
    </rPh>
    <rPh sb="6" eb="8">
      <t>ジカン</t>
    </rPh>
    <phoneticPr fontId="2"/>
  </si>
  <si>
    <t>＜備考＞</t>
    <rPh sb="1" eb="3">
      <t>ビコウ</t>
    </rPh>
    <phoneticPr fontId="2"/>
  </si>
  <si>
    <t xml:space="preserve">備考
</t>
    <rPh sb="0" eb="2">
      <t>ビコウ</t>
    </rPh>
    <phoneticPr fontId="2"/>
  </si>
  <si>
    <t>4週の合計
ａ</t>
    <rPh sb="1" eb="2">
      <t>シュウ</t>
    </rPh>
    <rPh sb="3" eb="5">
      <t>ゴウケイ</t>
    </rPh>
    <phoneticPr fontId="2"/>
  </si>
  <si>
    <t>週平均の勤務時間
ｂ</t>
    <rPh sb="0" eb="3">
      <t>シュウヘイキン</t>
    </rPh>
    <rPh sb="4" eb="6">
      <t>キンム</t>
    </rPh>
    <rPh sb="6" eb="8">
      <t>ジカン</t>
    </rPh>
    <phoneticPr fontId="2"/>
  </si>
  <si>
    <t>週の勤務延べ時間数
ｄ</t>
    <rPh sb="0" eb="1">
      <t>シュウ</t>
    </rPh>
    <rPh sb="2" eb="4">
      <t>キンム</t>
    </rPh>
    <rPh sb="4" eb="5">
      <t>ノ</t>
    </rPh>
    <rPh sb="6" eb="9">
      <t>ジカンスウ</t>
    </rPh>
    <phoneticPr fontId="2"/>
  </si>
  <si>
    <t>当該事業所・施設における常勤職員が１週間に勤務すべき時間数ｃ</t>
    <rPh sb="0" eb="2">
      <t>トウガイ</t>
    </rPh>
    <rPh sb="2" eb="5">
      <t>ジギョウショ</t>
    </rPh>
    <rPh sb="6" eb="8">
      <t>シセツ</t>
    </rPh>
    <rPh sb="12" eb="14">
      <t>ジョウキン</t>
    </rPh>
    <rPh sb="14" eb="16">
      <t>ショクイン</t>
    </rPh>
    <rPh sb="18" eb="20">
      <t>シュウカン</t>
    </rPh>
    <rPh sb="21" eb="23">
      <t>キンム</t>
    </rPh>
    <rPh sb="26" eb="29">
      <t>ジカンスウ</t>
    </rPh>
    <phoneticPr fontId="2"/>
  </si>
  <si>
    <t>ｄ＝（ｂ又はｃのいずれか少ない方の数）</t>
    <rPh sb="4" eb="5">
      <t>マタ</t>
    </rPh>
    <rPh sb="12" eb="13">
      <t>スク</t>
    </rPh>
    <rPh sb="15" eb="16">
      <t>ホウ</t>
    </rPh>
    <rPh sb="17" eb="18">
      <t>スウ</t>
    </rPh>
    <phoneticPr fontId="2"/>
  </si>
  <si>
    <t>２　＊欄は、当該月の曜日を記入してください。</t>
  </si>
  <si>
    <t>常勤換算後の人数
ｅ</t>
    <rPh sb="0" eb="2">
      <t>ジョウキン</t>
    </rPh>
    <rPh sb="2" eb="4">
      <t>カンザン</t>
    </rPh>
    <rPh sb="4" eb="5">
      <t>ゴ</t>
    </rPh>
    <rPh sb="6" eb="8">
      <t>ニンズウ</t>
    </rPh>
    <phoneticPr fontId="2"/>
  </si>
  <si>
    <t>１　本表はサービスの種類ごとに作成してください。ただし、児童デイサービス事業については「別紙２－２」、居宅介護、重度訪問介護、行動援護については、「別紙２－３」へ
　記入してください。</t>
    <phoneticPr fontId="2"/>
  </si>
  <si>
    <t>ｂ＝ａ／４</t>
    <phoneticPr fontId="2"/>
  </si>
  <si>
    <t>（　記　載　例　）</t>
    <rPh sb="2" eb="3">
      <t>キ</t>
    </rPh>
    <rPh sb="4" eb="5">
      <t>ミツル</t>
    </rPh>
    <rPh sb="6" eb="7">
      <t>レイ</t>
    </rPh>
    <phoneticPr fontId="2"/>
  </si>
  <si>
    <t>従業者の勤務の体制及び勤務形態一覧表（２０年６月分）</t>
    <rPh sb="0" eb="3">
      <t>ジュウギョウシャ</t>
    </rPh>
    <rPh sb="4" eb="6">
      <t>キンム</t>
    </rPh>
    <rPh sb="7" eb="9">
      <t>タイセイ</t>
    </rPh>
    <rPh sb="9" eb="10">
      <t>オヨ</t>
    </rPh>
    <rPh sb="11" eb="13">
      <t>キンム</t>
    </rPh>
    <rPh sb="13" eb="15">
      <t>ケイタイ</t>
    </rPh>
    <rPh sb="15" eb="18">
      <t>イチランヒョウ</t>
    </rPh>
    <rPh sb="21" eb="22">
      <t>ネン</t>
    </rPh>
    <rPh sb="23" eb="24">
      <t>ツキ</t>
    </rPh>
    <rPh sb="24" eb="25">
      <t>ブン</t>
    </rPh>
    <phoneticPr fontId="2"/>
  </si>
  <si>
    <t>生活介護（Ⅴ）</t>
    <rPh sb="0" eb="2">
      <t>セイカツ</t>
    </rPh>
    <rPh sb="2" eb="4">
      <t>カイゴ</t>
    </rPh>
    <phoneticPr fontId="2"/>
  </si>
  <si>
    <t>○○生活介護センター</t>
    <rPh sb="2" eb="4">
      <t>セイカツ</t>
    </rPh>
    <rPh sb="4" eb="6">
      <t>カイゴ</t>
    </rPh>
    <phoneticPr fontId="2"/>
  </si>
  <si>
    <t>生活介護</t>
    <rPh sb="0" eb="2">
      <t>セイカツ</t>
    </rPh>
    <rPh sb="2" eb="4">
      <t>カイゴ</t>
    </rPh>
    <phoneticPr fontId="2"/>
  </si>
  <si>
    <t>食事提供体制加算</t>
    <rPh sb="0" eb="2">
      <t>ショクジ</t>
    </rPh>
    <rPh sb="2" eb="4">
      <t>テイキョウ</t>
    </rPh>
    <rPh sb="4" eb="6">
      <t>タイセイ</t>
    </rPh>
    <rPh sb="6" eb="8">
      <t>カサン</t>
    </rPh>
    <phoneticPr fontId="2"/>
  </si>
  <si>
    <t>日</t>
    <rPh sb="0" eb="1">
      <t>ニチ</t>
    </rPh>
    <phoneticPr fontId="2"/>
  </si>
  <si>
    <t>月</t>
    <rPh sb="0" eb="1">
      <t>ツキ</t>
    </rPh>
    <phoneticPr fontId="2"/>
  </si>
  <si>
    <t>火</t>
    <rPh sb="0" eb="1">
      <t>ヒ</t>
    </rPh>
    <phoneticPr fontId="2"/>
  </si>
  <si>
    <t>水</t>
    <rPh sb="0" eb="1">
      <t>ミズ</t>
    </rPh>
    <phoneticPr fontId="2"/>
  </si>
  <si>
    <t>木</t>
    <rPh sb="0" eb="1">
      <t>キ</t>
    </rPh>
    <phoneticPr fontId="2"/>
  </si>
  <si>
    <t>金</t>
    <rPh sb="0" eb="1">
      <t>キン</t>
    </rPh>
    <phoneticPr fontId="2"/>
  </si>
  <si>
    <t>土</t>
    <rPh sb="0" eb="1">
      <t>ツチ</t>
    </rPh>
    <phoneticPr fontId="2"/>
  </si>
  <si>
    <t>管理者</t>
    <rPh sb="0" eb="3">
      <t>カンリシャ</t>
    </rPh>
    <phoneticPr fontId="2"/>
  </si>
  <si>
    <t>サービス管理責任者</t>
    <rPh sb="4" eb="6">
      <t>カンリ</t>
    </rPh>
    <rPh sb="6" eb="9">
      <t>セキニンシャ</t>
    </rPh>
    <phoneticPr fontId="2"/>
  </si>
  <si>
    <t>①</t>
    <phoneticPr fontId="2"/>
  </si>
  <si>
    <t>看護師</t>
    <rPh sb="0" eb="3">
      <t>カンゴシ</t>
    </rPh>
    <phoneticPr fontId="2"/>
  </si>
  <si>
    <t>生活支援員</t>
    <rPh sb="0" eb="2">
      <t>セイカツ</t>
    </rPh>
    <rPh sb="2" eb="5">
      <t>シエンイン</t>
    </rPh>
    <phoneticPr fontId="2"/>
  </si>
  <si>
    <t>③</t>
    <phoneticPr fontId="2"/>
  </si>
  <si>
    <t>○○　○○</t>
    <phoneticPr fontId="2"/>
  </si>
  <si>
    <t>調理員</t>
    <rPh sb="0" eb="3">
      <t>チョウリイン</t>
    </rPh>
    <phoneticPr fontId="2"/>
  </si>
  <si>
    <t>計</t>
    <rPh sb="0" eb="1">
      <t>ケイ</t>
    </rPh>
    <phoneticPr fontId="2"/>
  </si>
  <si>
    <t>Ａ</t>
    <phoneticPr fontId="2"/>
  </si>
  <si>
    <t>勤務時間の区分　Ａ：8:30～17:30　8時間、Ｂ：8:30～12:30　4時間、Ｃ：13:30～17:30　4時間、Ｄ：9:00～16:00　6時間</t>
    <rPh sb="74" eb="76">
      <t>ジカン</t>
    </rPh>
    <phoneticPr fontId="2"/>
  </si>
  <si>
    <t>Ｂ</t>
    <phoneticPr fontId="2"/>
  </si>
  <si>
    <t>Ｃ</t>
    <phoneticPr fontId="2"/>
  </si>
  <si>
    <t>５　届出を行う従業者（管理者を含む）について、勤務時間に次の例のように記号を付し、各日の勤務実態に応じて記号を記入してください。なお、勤務時間の区分を「備考」欄に
　記入してください。ただし、勤務時間を区分し難い場合は勤務時間数を記入してください。
　　　※勤務時間の区分例　Ａ：8:30～17:30　8時間、Ｂ：9:00～12:00　3時間、Ｃ：13:00～18:00　5時間</t>
    <rPh sb="23" eb="25">
      <t>キンム</t>
    </rPh>
    <rPh sb="25" eb="27">
      <t>ジカン</t>
    </rPh>
    <rPh sb="28" eb="29">
      <t>ツギ</t>
    </rPh>
    <rPh sb="30" eb="31">
      <t>レイ</t>
    </rPh>
    <rPh sb="35" eb="37">
      <t>キゴウ</t>
    </rPh>
    <rPh sb="38" eb="39">
      <t>フ</t>
    </rPh>
    <rPh sb="41" eb="42">
      <t>カク</t>
    </rPh>
    <rPh sb="42" eb="43">
      <t>ヒ</t>
    </rPh>
    <rPh sb="44" eb="46">
      <t>キンム</t>
    </rPh>
    <rPh sb="46" eb="48">
      <t>ジッタイ</t>
    </rPh>
    <rPh sb="49" eb="50">
      <t>オウ</t>
    </rPh>
    <rPh sb="52" eb="54">
      <t>キゴウ</t>
    </rPh>
    <rPh sb="55" eb="57">
      <t>キニュウ</t>
    </rPh>
    <rPh sb="67" eb="69">
      <t>キンム</t>
    </rPh>
    <rPh sb="69" eb="71">
      <t>ジカン</t>
    </rPh>
    <rPh sb="72" eb="74">
      <t>クブン</t>
    </rPh>
    <rPh sb="76" eb="78">
      <t>ビコウ</t>
    </rPh>
    <rPh sb="79" eb="80">
      <t>ラン</t>
    </rPh>
    <rPh sb="83" eb="85">
      <t>キニュウ</t>
    </rPh>
    <rPh sb="96" eb="98">
      <t>キンム</t>
    </rPh>
    <rPh sb="98" eb="100">
      <t>ジカン</t>
    </rPh>
    <rPh sb="101" eb="103">
      <t>クブン</t>
    </rPh>
    <rPh sb="104" eb="105">
      <t>ガタ</t>
    </rPh>
    <rPh sb="106" eb="108">
      <t>バアイ</t>
    </rPh>
    <rPh sb="109" eb="111">
      <t>キンム</t>
    </rPh>
    <rPh sb="111" eb="114">
      <t>ジカンスウ</t>
    </rPh>
    <rPh sb="115" eb="117">
      <t>キニュウ</t>
    </rPh>
    <phoneticPr fontId="2"/>
  </si>
  <si>
    <t>Ｄ</t>
    <phoneticPr fontId="2"/>
  </si>
  <si>
    <t>４　「職種」欄は、直接サービス提供職員に係る職種を記載し、「勤務形態」欄は、①常勤・専従、②常勤・兼務、③非常勤・専従、④非常勤・兼務のいずれかを記載するととも
　に、加算等に係る職員の加配を区分した上、それぞれ1日あたりの勤務時間を記載してください。</t>
    <phoneticPr fontId="2"/>
  </si>
  <si>
    <t>３　「人員配置区分」欄は、報酬算定上の区分を記載し、「該当する体制等」欄は、（別紙１）「介護給付費等の算定に係る体制等状況一覧表」に掲げる体制加算等の内容を記載し
　てください。</t>
    <phoneticPr fontId="2"/>
  </si>
  <si>
    <t>ｅ＝ｄ／ｃ（ただし、基準上常勤換算が定められている場合は、該当する職種（群）ごとに算定すること）</t>
    <rPh sb="10" eb="12">
      <t>キジュン</t>
    </rPh>
    <rPh sb="12" eb="13">
      <t>ジョウ</t>
    </rPh>
    <rPh sb="13" eb="15">
      <t>ジョウキン</t>
    </rPh>
    <rPh sb="15" eb="17">
      <t>カンサン</t>
    </rPh>
    <rPh sb="18" eb="19">
      <t>サダ</t>
    </rPh>
    <rPh sb="25" eb="27">
      <t>バアイ</t>
    </rPh>
    <rPh sb="29" eb="31">
      <t>ガイトウ</t>
    </rPh>
    <rPh sb="33" eb="35">
      <t>ショクシュ</t>
    </rPh>
    <rPh sb="36" eb="37">
      <t>グン</t>
    </rPh>
    <rPh sb="41" eb="43">
      <t>サンテイ</t>
    </rPh>
    <phoneticPr fontId="2"/>
  </si>
  <si>
    <t>７　当該事業所・施設に係る組織体制図を添付してください。</t>
    <phoneticPr fontId="2"/>
  </si>
  <si>
    <t>９　各事業所・施設において使用している勤務割表等（変更の届出の場合は変更後の予定勤務割表等）により、届出の対象となる従業者の職種、勤務形態、氏名、当該業務の勤務
　時間及び看護職員と介護職員の配置状況（関係する場合）が確認できる場合はその書類をもって添付書類として差し支えありません。</t>
    <rPh sb="13" eb="15">
      <t>シヨウ</t>
    </rPh>
    <phoneticPr fontId="2"/>
  </si>
  <si>
    <t>６　常勤換算方法による員数の算定を要する職種について計算等は次のとおり行ってください。なお、算出に当たっては、小数点以下第２位を切り捨ててください。</t>
    <rPh sb="2" eb="4">
      <t>ジョウキン</t>
    </rPh>
    <rPh sb="4" eb="6">
      <t>カンサン</t>
    </rPh>
    <rPh sb="6" eb="8">
      <t>ホウホウ</t>
    </rPh>
    <rPh sb="11" eb="13">
      <t>インスウ</t>
    </rPh>
    <rPh sb="14" eb="16">
      <t>サンテイ</t>
    </rPh>
    <rPh sb="17" eb="18">
      <t>ヨウ</t>
    </rPh>
    <rPh sb="20" eb="22">
      <t>ショクシュ</t>
    </rPh>
    <rPh sb="26" eb="28">
      <t>ケイサン</t>
    </rPh>
    <rPh sb="28" eb="29">
      <t>トウ</t>
    </rPh>
    <rPh sb="30" eb="31">
      <t>ツギ</t>
    </rPh>
    <rPh sb="35" eb="36">
      <t>オコナ</t>
    </rPh>
    <phoneticPr fontId="2"/>
  </si>
  <si>
    <t>※基準上常勤換算が定められている職種群について、付表の常勤換算後の人数の合計と本表の人数が整合しない場合、端数調整により付表に記する人数を調整して、両数の
　整合を図ること。</t>
    <rPh sb="1" eb="3">
      <t>キジュン</t>
    </rPh>
    <rPh sb="3" eb="4">
      <t>ジョウ</t>
    </rPh>
    <rPh sb="4" eb="6">
      <t>ジョウキン</t>
    </rPh>
    <rPh sb="6" eb="8">
      <t>カンサン</t>
    </rPh>
    <rPh sb="9" eb="10">
      <t>サダ</t>
    </rPh>
    <rPh sb="16" eb="18">
      <t>ショクシュ</t>
    </rPh>
    <rPh sb="18" eb="19">
      <t>グン</t>
    </rPh>
    <rPh sb="24" eb="26">
      <t>フヒョウ</t>
    </rPh>
    <rPh sb="27" eb="29">
      <t>ジョウキン</t>
    </rPh>
    <rPh sb="29" eb="31">
      <t>カンサン</t>
    </rPh>
    <rPh sb="31" eb="32">
      <t>ゴ</t>
    </rPh>
    <rPh sb="33" eb="35">
      <t>ニンズウ</t>
    </rPh>
    <rPh sb="36" eb="38">
      <t>ゴウケイ</t>
    </rPh>
    <rPh sb="39" eb="40">
      <t>ホン</t>
    </rPh>
    <rPh sb="40" eb="41">
      <t>ヒョウ</t>
    </rPh>
    <rPh sb="42" eb="44">
      <t>ニンズウ</t>
    </rPh>
    <rPh sb="45" eb="47">
      <t>セイゴウ</t>
    </rPh>
    <rPh sb="50" eb="52">
      <t>バアイ</t>
    </rPh>
    <rPh sb="53" eb="55">
      <t>ハスウ</t>
    </rPh>
    <rPh sb="55" eb="57">
      <t>チョウセイ</t>
    </rPh>
    <rPh sb="60" eb="62">
      <t>フヒョウ</t>
    </rPh>
    <rPh sb="63" eb="64">
      <t>キ</t>
    </rPh>
    <rPh sb="66" eb="68">
      <t>ニンズウ</t>
    </rPh>
    <rPh sb="69" eb="71">
      <t>チョウセイ</t>
    </rPh>
    <rPh sb="74" eb="75">
      <t>リョウ</t>
    </rPh>
    <rPh sb="75" eb="76">
      <t>スウ</t>
    </rPh>
    <rPh sb="79" eb="81">
      <t>セイゴウ</t>
    </rPh>
    <rPh sb="82" eb="83">
      <t>ハカ</t>
    </rPh>
    <phoneticPr fontId="2"/>
  </si>
  <si>
    <t>４　「職種」欄は、直接サービス提供職員に係る職種を記載し、「勤務形態」欄は、①常勤・専従、②常勤・兼務、③非常勤・専従、④非常勤・兼務のいずれかを記載するととも
　に、加算等に係る職員の加配を区分した上、それぞれ1日あたりの勤務時間を記載してください。</t>
    <phoneticPr fontId="2"/>
  </si>
  <si>
    <t>ｂ＝ａ／４</t>
    <phoneticPr fontId="2"/>
  </si>
  <si>
    <t>８　従業者が他事業所にも勤務している場合、それが分かるように組織体制図の名前の横に印を付するとともに、当該他事業所の「従業者の勤務体制及び勤務形態一覧表」も提出
　すること。（ただし、管理者が他事業所の管理者を兼務する場合は不要）</t>
    <rPh sb="2" eb="5">
      <t>ジュウギョウシャ</t>
    </rPh>
    <rPh sb="6" eb="7">
      <t>ホカ</t>
    </rPh>
    <rPh sb="7" eb="10">
      <t>ジギョウショ</t>
    </rPh>
    <rPh sb="12" eb="14">
      <t>キンム</t>
    </rPh>
    <rPh sb="18" eb="20">
      <t>バアイ</t>
    </rPh>
    <rPh sb="24" eb="25">
      <t>ワ</t>
    </rPh>
    <rPh sb="30" eb="32">
      <t>ソシキ</t>
    </rPh>
    <rPh sb="32" eb="34">
      <t>タイセイ</t>
    </rPh>
    <rPh sb="34" eb="35">
      <t>ズ</t>
    </rPh>
    <rPh sb="36" eb="38">
      <t>ナマエ</t>
    </rPh>
    <rPh sb="39" eb="40">
      <t>ヨコ</t>
    </rPh>
    <rPh sb="41" eb="42">
      <t>シルシ</t>
    </rPh>
    <rPh sb="43" eb="44">
      <t>フ</t>
    </rPh>
    <rPh sb="51" eb="53">
      <t>トウガイ</t>
    </rPh>
    <rPh sb="53" eb="54">
      <t>ホカ</t>
    </rPh>
    <rPh sb="54" eb="57">
      <t>ジギョウショ</t>
    </rPh>
    <rPh sb="59" eb="62">
      <t>ジュウギョウシャ</t>
    </rPh>
    <rPh sb="63" eb="65">
      <t>キンム</t>
    </rPh>
    <rPh sb="65" eb="67">
      <t>タイセイ</t>
    </rPh>
    <rPh sb="67" eb="68">
      <t>オヨ</t>
    </rPh>
    <rPh sb="69" eb="71">
      <t>キンム</t>
    </rPh>
    <rPh sb="71" eb="73">
      <t>ケイタイ</t>
    </rPh>
    <rPh sb="73" eb="75">
      <t>イチラン</t>
    </rPh>
    <rPh sb="75" eb="76">
      <t>ヒョウ</t>
    </rPh>
    <rPh sb="78" eb="80">
      <t>テイシュツ</t>
    </rPh>
    <rPh sb="92" eb="95">
      <t>カンリシャ</t>
    </rPh>
    <rPh sb="96" eb="97">
      <t>ホカ</t>
    </rPh>
    <rPh sb="97" eb="100">
      <t>ジギョウショ</t>
    </rPh>
    <rPh sb="101" eb="104">
      <t>カンリシャ</t>
    </rPh>
    <rPh sb="105" eb="107">
      <t>ケンム</t>
    </rPh>
    <rPh sb="109" eb="111">
      <t>バアイ</t>
    </rPh>
    <rPh sb="112" eb="114">
      <t>フヨウ</t>
    </rPh>
    <phoneticPr fontId="2"/>
  </si>
  <si>
    <t>（常勤換算分）</t>
    <rPh sb="1" eb="3">
      <t>ジョウキン</t>
    </rPh>
    <rPh sb="3" eb="5">
      <t>カンサン</t>
    </rPh>
    <rPh sb="5" eb="6">
      <t>ブン</t>
    </rPh>
    <phoneticPr fontId="2"/>
  </si>
  <si>
    <t>医師</t>
    <rPh sb="0" eb="2">
      <t>イシ</t>
    </rPh>
    <phoneticPr fontId="2"/>
  </si>
  <si>
    <t>④</t>
    <phoneticPr fontId="2"/>
  </si>
  <si>
    <r>
      <t>１　本表はサービスの種類ごとに作成してください。</t>
    </r>
    <r>
      <rPr>
        <strike/>
        <sz val="10"/>
        <rFont val="ＭＳ 明朝"/>
        <family val="1"/>
        <charset val="128"/>
      </rPr>
      <t>ただし、児童デイサービス事業については「別紙２－２」</t>
    </r>
    <r>
      <rPr>
        <sz val="10"/>
        <rFont val="ＭＳ 明朝"/>
        <family val="1"/>
        <charset val="128"/>
      </rPr>
      <t>、居宅介護、重度訪問介護、行動援護については、「別紙２－３」へ
　記入してください。</t>
    </r>
    <phoneticPr fontId="2"/>
  </si>
  <si>
    <t>勤務時間の区分　</t>
    <phoneticPr fontId="2"/>
  </si>
  <si>
    <t>Ｂ</t>
    <phoneticPr fontId="2"/>
  </si>
  <si>
    <t>8:30～12:30　4時間</t>
    <phoneticPr fontId="2"/>
  </si>
  <si>
    <t>Ｃ</t>
    <phoneticPr fontId="2"/>
  </si>
  <si>
    <t>Ｄ</t>
    <phoneticPr fontId="2"/>
  </si>
  <si>
    <t>9:00～16:00　6時間</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</si>
  <si>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</si>
  <si>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年</t>
    <rPh sb="0" eb="1">
      <t>ネン</t>
    </rPh>
    <phoneticPr fontId="2"/>
  </si>
  <si>
    <t>月分）</t>
    <rPh sb="0" eb="1">
      <t>ガツ</t>
    </rPh>
    <rPh sb="1" eb="2">
      <t>ブン</t>
    </rPh>
    <phoneticPr fontId="2"/>
  </si>
  <si>
    <t>（</t>
    <phoneticPr fontId="2"/>
  </si>
  <si>
    <t>西暦　年</t>
    <rPh sb="0" eb="2">
      <t>セイレキ</t>
    </rPh>
    <rPh sb="3" eb="4">
      <t>ネン</t>
    </rPh>
    <phoneticPr fontId="2"/>
  </si>
  <si>
    <t>　　　月</t>
    <rPh sb="3" eb="4">
      <t>ガツ</t>
    </rPh>
    <phoneticPr fontId="2"/>
  </si>
  <si>
    <t>ｻｰﾋﾞｽ管理責任者</t>
    <rPh sb="5" eb="7">
      <t>カンリ</t>
    </rPh>
    <rPh sb="7" eb="9">
      <t>セキニン</t>
    </rPh>
    <rPh sb="9" eb="10">
      <t>シャ</t>
    </rPh>
    <phoneticPr fontId="2"/>
  </si>
  <si>
    <t>就労継続支援B型</t>
    <rPh sb="0" eb="2">
      <t>シュウロウ</t>
    </rPh>
    <rPh sb="2" eb="4">
      <t>ケイゾク</t>
    </rPh>
    <rPh sb="4" eb="6">
      <t>シエン</t>
    </rPh>
    <rPh sb="7" eb="8">
      <t>ガタ</t>
    </rPh>
    <phoneticPr fontId="2"/>
  </si>
  <si>
    <t>基準上</t>
    <rPh sb="0" eb="2">
      <t>キジュン</t>
    </rPh>
    <rPh sb="2" eb="3">
      <t>ジョウ</t>
    </rPh>
    <phoneticPr fontId="2"/>
  </si>
  <si>
    <t>報酬上</t>
    <rPh sb="0" eb="2">
      <t>ホウシュウ</t>
    </rPh>
    <rPh sb="2" eb="3">
      <t>ジョウ</t>
    </rPh>
    <phoneticPr fontId="2"/>
  </si>
  <si>
    <t>8:30～16:30　7時間</t>
    <phoneticPr fontId="2"/>
  </si>
  <si>
    <t>9:00～17:00　7時間</t>
    <phoneticPr fontId="2"/>
  </si>
  <si>
    <t>職業指導員</t>
    <rPh sb="0" eb="2">
      <t>ショクギョウ</t>
    </rPh>
    <rPh sb="2" eb="5">
      <t>シドウイン</t>
    </rPh>
    <phoneticPr fontId="2"/>
  </si>
  <si>
    <t>生活支援員</t>
    <rPh sb="0" eb="2">
      <t>セイカツ</t>
    </rPh>
    <rPh sb="2" eb="4">
      <t>シエン</t>
    </rPh>
    <rPh sb="4" eb="5">
      <t>イン</t>
    </rPh>
    <phoneticPr fontId="2"/>
  </si>
  <si>
    <t>相談支援員</t>
    <rPh sb="0" eb="2">
      <t>ソウダン</t>
    </rPh>
    <rPh sb="2" eb="4">
      <t>シエン</t>
    </rPh>
    <rPh sb="4" eb="5">
      <t>イン</t>
    </rPh>
    <phoneticPr fontId="2"/>
  </si>
  <si>
    <t>祝日</t>
    <rPh sb="0" eb="2">
      <t>シュクジツ</t>
    </rPh>
    <phoneticPr fontId="11"/>
  </si>
  <si>
    <t>会社の休日</t>
    <phoneticPr fontId="11"/>
  </si>
  <si>
    <t>（参考様式8）</t>
    <rPh sb="1" eb="3">
      <t>サンコウ</t>
    </rPh>
    <rPh sb="3" eb="5">
      <t>ヨウシキ</t>
    </rPh>
    <phoneticPr fontId="2"/>
  </si>
  <si>
    <t>支援の種類（特定相談支援）</t>
    <rPh sb="0" eb="2">
      <t>シエン</t>
    </rPh>
    <rPh sb="3" eb="5">
      <t>シュルイ</t>
    </rPh>
    <rPh sb="6" eb="8">
      <t>トクテイ</t>
    </rPh>
    <rPh sb="8" eb="10">
      <t>ソウダン</t>
    </rPh>
    <rPh sb="10" eb="12">
      <t>シエン</t>
    </rPh>
    <phoneticPr fontId="2"/>
  </si>
  <si>
    <t>勤務形態</t>
    <rPh sb="2" eb="4">
      <t>ケイタイ</t>
    </rPh>
    <phoneticPr fontId="2"/>
  </si>
  <si>
    <t>第　１　週</t>
    <phoneticPr fontId="2"/>
  </si>
  <si>
    <t>第　２　週</t>
    <phoneticPr fontId="2"/>
  </si>
  <si>
    <t>第　３　週</t>
    <phoneticPr fontId="2"/>
  </si>
  <si>
    <t>第　４　週</t>
    <phoneticPr fontId="2"/>
  </si>
  <si>
    <t>４週の合計</t>
    <rPh sb="3" eb="5">
      <t>ゴウケイ</t>
    </rPh>
    <phoneticPr fontId="2"/>
  </si>
  <si>
    <t>週平均の勤務時間</t>
    <rPh sb="4" eb="6">
      <t>キンム</t>
    </rPh>
    <rPh sb="6" eb="8">
      <t>ジカン</t>
    </rPh>
    <phoneticPr fontId="2"/>
  </si>
  <si>
    <t>職  　種</t>
    <phoneticPr fontId="2"/>
  </si>
  <si>
    <t>氏   名</t>
    <phoneticPr fontId="2"/>
  </si>
  <si>
    <t>相談支援
専門員</t>
    <rPh sb="0" eb="2">
      <t>ソウダン</t>
    </rPh>
    <rPh sb="2" eb="4">
      <t>シエン</t>
    </rPh>
    <rPh sb="5" eb="8">
      <t>センモンイン</t>
    </rPh>
    <phoneticPr fontId="2"/>
  </si>
  <si>
    <t xml:space="preserve"> 備考１　＊欄には、当該月の曜日を記載してください。                                                                                                                      </t>
    <rPh sb="17" eb="19">
      <t>キサイ</t>
    </rPh>
    <phoneticPr fontId="2"/>
  </si>
  <si>
    <t xml:space="preserve"> 　　２　申請する事業に係る従業者全員（管理者を含む。）について、４週間分の勤務すべき時間数を記載してください。勤務時間ごとあるいはサービス提供時間単位ごとに区分して番号を付し、</t>
    <rPh sb="47" eb="49">
      <t>キサイ</t>
    </rPh>
    <rPh sb="83" eb="85">
      <t>バンゴウ</t>
    </rPh>
    <rPh sb="86" eb="87">
      <t>フ</t>
    </rPh>
    <phoneticPr fontId="2"/>
  </si>
  <si>
    <t xml:space="preserve"> 　　　その番号を記載してください。</t>
    <rPh sb="9" eb="11">
      <t>キサイ</t>
    </rPh>
    <phoneticPr fontId="2"/>
  </si>
  <si>
    <r>
      <t xml:space="preserve">       </t>
    </r>
    <r>
      <rPr>
        <u/>
        <sz val="7.5"/>
        <rFont val="ＭＳ ゴシック"/>
        <family val="3"/>
        <charset val="128"/>
      </rPr>
      <t>勤務時間　Ａ　９：００～１７：００（７時間）、　Ｂ　９：００～１６：００（6時間）、　空白　休日</t>
    </r>
    <rPh sb="26" eb="28">
      <t>ジカン</t>
    </rPh>
    <rPh sb="45" eb="47">
      <t>ジカン</t>
    </rPh>
    <rPh sb="50" eb="52">
      <t>クウハク</t>
    </rPh>
    <phoneticPr fontId="2"/>
  </si>
  <si>
    <t xml:space="preserve">       (記載例２－サービス提供時間ａ９：００～１２：００、ｂ１３：００～１６：００、ｃ１０：３０～１３：３０、ｄ１４：３０～１７：３０、ｅ休日)</t>
    <phoneticPr fontId="2"/>
  </si>
  <si>
    <t>　　　　※複数単位実施の場合、その全てを記載してください。</t>
    <rPh sb="5" eb="7">
      <t>フクスウ</t>
    </rPh>
    <rPh sb="7" eb="9">
      <t>タンイ</t>
    </rPh>
    <rPh sb="9" eb="11">
      <t>ジッシ</t>
    </rPh>
    <rPh sb="12" eb="14">
      <t>バアイ</t>
    </rPh>
    <rPh sb="17" eb="18">
      <t>スベ</t>
    </rPh>
    <rPh sb="20" eb="22">
      <t>キサイ</t>
    </rPh>
    <phoneticPr fontId="2"/>
  </si>
  <si>
    <t xml:space="preserve"> 　　３　職種ごとに下記の勤務形態の区分の順にまとめて記載し、｢週平均の勤務時間｣については、職種ごとのＡの小計と、Ｂ～Ｄまでを加えた数の小計の行を挿入してください。</t>
  </si>
  <si>
    <t xml:space="preserve"> 　　　　　勤務形態の区分　①：常勤で専従　②：常勤で兼務　③：常勤以外で専従　④：常勤以外で兼務</t>
    <phoneticPr fontId="2"/>
  </si>
  <si>
    <t>　 　４　当該事業所・施設に係る組織体制図を添付してください。</t>
    <phoneticPr fontId="2"/>
  </si>
  <si>
    <t xml:space="preserve"> 　　５　施設において使用している勤務割表等により、職種、勤務形態、氏名及び当該業務の勤務時間が確認できる場合は、その書類をもって添付書類として差し支えありません。</t>
    <rPh sb="43" eb="45">
      <t>キンム</t>
    </rPh>
    <rPh sb="45" eb="47">
      <t>ジカン</t>
    </rPh>
    <rPh sb="48" eb="50">
      <t>カクニン</t>
    </rPh>
    <rPh sb="53" eb="55">
      <t>バアイ</t>
    </rPh>
    <rPh sb="59" eb="61">
      <t>ショルイ</t>
    </rPh>
    <rPh sb="65" eb="67">
      <t>テンプ</t>
    </rPh>
    <rPh sb="67" eb="69">
      <t>ショルイ</t>
    </rPh>
    <rPh sb="72" eb="73">
      <t>サ</t>
    </rPh>
    <rPh sb="74" eb="75">
      <t>ツカ</t>
    </rPh>
    <phoneticPr fontId="2"/>
  </si>
  <si>
    <r>
      <t xml:space="preserve"> </t>
    </r>
    <r>
      <rPr>
        <b/>
        <sz val="10"/>
        <rFont val="ＭＳ ゴシック"/>
        <family val="3"/>
        <charset val="128"/>
      </rPr>
      <t>従業者の勤務の体制及び勤務形態一覧表（</t>
    </r>
    <phoneticPr fontId="2"/>
  </si>
  <si>
    <t>このシートのみ、他と配列が</t>
    <rPh sb="8" eb="9">
      <t>タ</t>
    </rPh>
    <rPh sb="10" eb="12">
      <t>ハイレツ</t>
    </rPh>
    <phoneticPr fontId="2"/>
  </si>
  <si>
    <t>異なるので注意</t>
    <rPh sb="0" eb="1">
      <t>コト</t>
    </rPh>
    <rPh sb="5" eb="7">
      <t>チュウイ</t>
    </rPh>
    <phoneticPr fontId="2"/>
  </si>
  <si>
    <t>職業指導員</t>
    <rPh sb="0" eb="5">
      <t>ショクギョウシドウイン</t>
    </rPh>
    <phoneticPr fontId="2"/>
  </si>
  <si>
    <t>就業規則上</t>
    <rPh sb="0" eb="2">
      <t>シュウギョウ</t>
    </rPh>
    <rPh sb="2" eb="5">
      <t>キソクジョウ</t>
    </rPh>
    <phoneticPr fontId="2"/>
  </si>
  <si>
    <t>休日を勘案</t>
    <rPh sb="0" eb="2">
      <t>キュウジツ</t>
    </rPh>
    <rPh sb="3" eb="5">
      <t>カンアン</t>
    </rPh>
    <phoneticPr fontId="2"/>
  </si>
  <si>
    <t>時間</t>
    <rPh sb="0" eb="2">
      <t>ジカン</t>
    </rPh>
    <phoneticPr fontId="2"/>
  </si>
  <si>
    <t>勤務時間</t>
    <phoneticPr fontId="2"/>
  </si>
  <si>
    <t>8:30～16:30</t>
    <phoneticPr fontId="2"/>
  </si>
  <si>
    <t>8:30～12:30</t>
    <phoneticPr fontId="2"/>
  </si>
  <si>
    <t>9:00～17:00</t>
    <phoneticPr fontId="2"/>
  </si>
  <si>
    <t>9:00～16:00</t>
    <phoneticPr fontId="2"/>
  </si>
  <si>
    <t>9:00～17:00</t>
    <phoneticPr fontId="2"/>
  </si>
  <si>
    <t>空白</t>
    <rPh sb="0" eb="2">
      <t>クウハク</t>
    </rPh>
    <phoneticPr fontId="2"/>
  </si>
  <si>
    <t>休日</t>
    <rPh sb="0" eb="2">
      <t>キュウジツ</t>
    </rPh>
    <phoneticPr fontId="2"/>
  </si>
  <si>
    <t>生活支援員</t>
    <rPh sb="0" eb="5">
      <t>セイカツシエンイン</t>
    </rPh>
    <phoneticPr fontId="2"/>
  </si>
  <si>
    <t>Ａ</t>
    <phoneticPr fontId="2"/>
  </si>
  <si>
    <t>勤務時間の区分　</t>
    <phoneticPr fontId="2"/>
  </si>
  <si>
    <t>8:30～16:30</t>
    <phoneticPr fontId="2"/>
  </si>
  <si>
    <t>Ｂ</t>
    <phoneticPr fontId="2"/>
  </si>
  <si>
    <t>8:30～12:30</t>
    <phoneticPr fontId="2"/>
  </si>
  <si>
    <t>Ｃ</t>
    <phoneticPr fontId="2"/>
  </si>
  <si>
    <t>9:00～17:00</t>
    <phoneticPr fontId="2"/>
  </si>
  <si>
    <t>Ｄ</t>
    <phoneticPr fontId="2"/>
  </si>
  <si>
    <t>9:00～16:00</t>
    <phoneticPr fontId="2"/>
  </si>
  <si>
    <t>Ｅ</t>
    <phoneticPr fontId="2"/>
  </si>
  <si>
    <t>8:30～14:30</t>
    <phoneticPr fontId="2"/>
  </si>
  <si>
    <t>Ｆ</t>
    <phoneticPr fontId="2"/>
  </si>
  <si>
    <t>14:30～16:30</t>
    <phoneticPr fontId="2"/>
  </si>
  <si>
    <r>
      <t>１　本表はサービスの種類ごとに作成してください。</t>
    </r>
    <r>
      <rPr>
        <strike/>
        <sz val="10"/>
        <rFont val="ＭＳ 明朝"/>
        <family val="1"/>
        <charset val="128"/>
      </rPr>
      <t>ただし、児童デイサービス事業については「別紙２－２」</t>
    </r>
    <r>
      <rPr>
        <sz val="10"/>
        <rFont val="ＭＳ 明朝"/>
        <family val="1"/>
        <charset val="128"/>
      </rPr>
      <t>、居宅介護、重度訪問介護、行動援護については、「別紙２－３」へ
　記入してください。</t>
    </r>
    <phoneticPr fontId="2"/>
  </si>
  <si>
    <t>３　「人員配置区分」欄は、報酬算定上の区分を記載し、「該当する体制等」欄は、（別紙１）「介護給付費等の算定に係る体制等状況一覧表」に掲げる体制加算等の内容を記載し
　てください。</t>
    <phoneticPr fontId="2"/>
  </si>
  <si>
    <t>４　「職種」欄は、直接サービス提供職員に係る職種を記載し、「勤務形態」欄は、①常勤・専従、②常勤・兼務、③非常勤・専従、④非常勤・兼務のいずれかを記載するととも
　に、加算等に係る職員の加配を区分した上、それぞれ1日あたりの勤務時間を記載してください。</t>
    <phoneticPr fontId="2"/>
  </si>
  <si>
    <t>ｂ＝ａ／４</t>
    <phoneticPr fontId="2"/>
  </si>
  <si>
    <t>７　当該事業所・施設に係る組織体制図を添付してください。</t>
    <phoneticPr fontId="2"/>
  </si>
  <si>
    <t>（</t>
    <phoneticPr fontId="2"/>
  </si>
  <si>
    <t>出勤日数</t>
    <rPh sb="0" eb="2">
      <t>シュッキン</t>
    </rPh>
    <rPh sb="2" eb="4">
      <t>ニッスウ</t>
    </rPh>
    <phoneticPr fontId="2"/>
  </si>
  <si>
    <t>合計時間</t>
    <rPh sb="0" eb="2">
      <t>ゴウケイ</t>
    </rPh>
    <rPh sb="2" eb="4">
      <t>ジカン</t>
    </rPh>
    <phoneticPr fontId="2"/>
  </si>
  <si>
    <t>自動</t>
    <rPh sb="0" eb="2">
      <t>ジドウ</t>
    </rPh>
    <phoneticPr fontId="2"/>
  </si>
  <si>
    <t>指定</t>
    <rPh sb="0" eb="2">
      <t>シテイ</t>
    </rPh>
    <phoneticPr fontId="2"/>
  </si>
  <si>
    <t>1日時間</t>
    <rPh sb="1" eb="2">
      <t>ニチ</t>
    </rPh>
    <rPh sb="2" eb="4">
      <t>ジカン</t>
    </rPh>
    <phoneticPr fontId="2"/>
  </si>
  <si>
    <t>職業指導員</t>
    <rPh sb="0" eb="5">
      <t>ショクギョウシドウイン</t>
    </rPh>
    <phoneticPr fontId="2"/>
  </si>
  <si>
    <t>生活支援員</t>
    <rPh sb="0" eb="5">
      <t>セイカツシエンイン</t>
    </rPh>
    <phoneticPr fontId="2"/>
  </si>
  <si>
    <t>１)</t>
    <phoneticPr fontId="2"/>
  </si>
  <si>
    <t>右上の緑色の部分に、対象の西暦年と月を入力</t>
    <rPh sb="0" eb="2">
      <t>ミギウエ</t>
    </rPh>
    <rPh sb="3" eb="5">
      <t>ミドリイロ</t>
    </rPh>
    <rPh sb="6" eb="8">
      <t>ブブン</t>
    </rPh>
    <rPh sb="10" eb="12">
      <t>タイショウ</t>
    </rPh>
    <rPh sb="13" eb="15">
      <t>セイレキ</t>
    </rPh>
    <rPh sb="15" eb="16">
      <t>ネン</t>
    </rPh>
    <rPh sb="17" eb="18">
      <t>ツキ</t>
    </rPh>
    <rPh sb="19" eb="21">
      <t>ニュウリョク</t>
    </rPh>
    <phoneticPr fontId="2"/>
  </si>
  <si>
    <t>2）</t>
    <phoneticPr fontId="2"/>
  </si>
  <si>
    <t>職種、勤務形態、名前を入力。　表中に数字が表れる。</t>
    <rPh sb="0" eb="2">
      <t>ショクシュ</t>
    </rPh>
    <rPh sb="3" eb="7">
      <t>キンムケイタイ</t>
    </rPh>
    <rPh sb="8" eb="10">
      <t>ナマエ</t>
    </rPh>
    <rPh sb="11" eb="13">
      <t>ニュウリョク</t>
    </rPh>
    <rPh sb="15" eb="17">
      <t>ヒョウチュウ</t>
    </rPh>
    <rPh sb="18" eb="20">
      <t>スウジ</t>
    </rPh>
    <rPh sb="21" eb="22">
      <t>アラワ</t>
    </rPh>
    <phoneticPr fontId="2"/>
  </si>
  <si>
    <t>3）</t>
    <phoneticPr fontId="2"/>
  </si>
  <si>
    <t>4）</t>
    <phoneticPr fontId="2"/>
  </si>
  <si>
    <t>5）</t>
    <phoneticPr fontId="2"/>
  </si>
  <si>
    <t>違うパターンの時間帯と時間数を使う場合、現在設定しているA～Fの中で不要な物を書き換えることも可能。</t>
    <rPh sb="0" eb="1">
      <t>チガ</t>
    </rPh>
    <rPh sb="7" eb="10">
      <t>ジカンタイ</t>
    </rPh>
    <rPh sb="11" eb="14">
      <t>ジカンスウ</t>
    </rPh>
    <rPh sb="15" eb="16">
      <t>ツカ</t>
    </rPh>
    <rPh sb="17" eb="19">
      <t>バアイ</t>
    </rPh>
    <rPh sb="20" eb="22">
      <t>ゲンザイ</t>
    </rPh>
    <rPh sb="22" eb="24">
      <t>セッテイ</t>
    </rPh>
    <rPh sb="32" eb="33">
      <t>ナカ</t>
    </rPh>
    <rPh sb="34" eb="36">
      <t>フヨウ</t>
    </rPh>
    <rPh sb="37" eb="38">
      <t>モノ</t>
    </rPh>
    <rPh sb="39" eb="40">
      <t>カ</t>
    </rPh>
    <rPh sb="41" eb="42">
      <t>カ</t>
    </rPh>
    <rPh sb="47" eb="49">
      <t>カノウ</t>
    </rPh>
    <phoneticPr fontId="2"/>
  </si>
  <si>
    <t>A事業所</t>
    <rPh sb="1" eb="4">
      <t>ジギョウショ</t>
    </rPh>
    <phoneticPr fontId="2"/>
  </si>
  <si>
    <t>法人の休日例</t>
    <rPh sb="0" eb="2">
      <t>ホウジン</t>
    </rPh>
    <rPh sb="5" eb="6">
      <t>レイ</t>
    </rPh>
    <phoneticPr fontId="11"/>
  </si>
  <si>
    <t>B事業所</t>
    <rPh sb="1" eb="4">
      <t>ジギョウショ</t>
    </rPh>
    <phoneticPr fontId="2"/>
  </si>
  <si>
    <t>C事業所</t>
    <rPh sb="1" eb="4">
      <t>ジギョウショ</t>
    </rPh>
    <phoneticPr fontId="2"/>
  </si>
  <si>
    <t>D事業所</t>
    <rPh sb="1" eb="4">
      <t>ジギョウショ</t>
    </rPh>
    <phoneticPr fontId="2"/>
  </si>
  <si>
    <t>E事業所</t>
    <rPh sb="1" eb="4">
      <t>ジギョウショ</t>
    </rPh>
    <phoneticPr fontId="2"/>
  </si>
  <si>
    <t>予備事業所</t>
    <rPh sb="0" eb="2">
      <t>ヨビ</t>
    </rPh>
    <rPh sb="2" eb="5">
      <t>ジギョウショ</t>
    </rPh>
    <phoneticPr fontId="2"/>
  </si>
  <si>
    <t>事業所名（）</t>
    <rPh sb="0" eb="3">
      <t>ジギョウショ</t>
    </rPh>
    <rPh sb="3" eb="4">
      <t>メイ</t>
    </rPh>
    <phoneticPr fontId="2"/>
  </si>
  <si>
    <t>6）</t>
    <phoneticPr fontId="2"/>
  </si>
  <si>
    <t>相談のシートは手入力が原則です。（ほとんど自動化していません。）</t>
    <rPh sb="0" eb="2">
      <t>ソウダン</t>
    </rPh>
    <rPh sb="7" eb="10">
      <t>テニュウリョク</t>
    </rPh>
    <rPh sb="11" eb="13">
      <t>ゲンソク</t>
    </rPh>
    <rPh sb="21" eb="24">
      <t>ジドウカ</t>
    </rPh>
    <phoneticPr fontId="2"/>
  </si>
  <si>
    <t>時間</t>
    <rPh sb="0" eb="2">
      <t>ジカン</t>
    </rPh>
    <phoneticPr fontId="2"/>
  </si>
  <si>
    <t>サービス提供時間</t>
    <rPh sb="4" eb="8">
      <t>テイキョウジカン</t>
    </rPh>
    <phoneticPr fontId="2"/>
  </si>
  <si>
    <t>1日当たり：</t>
    <rPh sb="1" eb="3">
      <t>ニチア</t>
    </rPh>
    <phoneticPr fontId="2"/>
  </si>
  <si>
    <t>勤務時間区分</t>
    <rPh sb="0" eb="4">
      <t>キンムジカン</t>
    </rPh>
    <rPh sb="4" eb="6">
      <t>クブン</t>
    </rPh>
    <phoneticPr fontId="2"/>
  </si>
  <si>
    <t>表外右の「勤務時間区分」欄に、表の備考欄のＡ～Ｆ（全角に注意！）の記号を入れる。</t>
    <rPh sb="0" eb="2">
      <t>ヒョウガイ</t>
    </rPh>
    <rPh sb="2" eb="3">
      <t>ミギ</t>
    </rPh>
    <rPh sb="5" eb="7">
      <t>キンム</t>
    </rPh>
    <rPh sb="7" eb="9">
      <t>ジカン</t>
    </rPh>
    <rPh sb="9" eb="11">
      <t>クブン</t>
    </rPh>
    <rPh sb="12" eb="13">
      <t>ラン</t>
    </rPh>
    <rPh sb="15" eb="16">
      <t>ヒョウ</t>
    </rPh>
    <rPh sb="17" eb="20">
      <t>ビコウラン</t>
    </rPh>
    <rPh sb="25" eb="27">
      <t>ゼンカク</t>
    </rPh>
    <rPh sb="28" eb="30">
      <t>チュウイ</t>
    </rPh>
    <rPh sb="33" eb="35">
      <t>キゴウ</t>
    </rPh>
    <rPh sb="36" eb="37">
      <t>イ</t>
    </rPh>
    <phoneticPr fontId="2"/>
  </si>
  <si>
    <t>「合計時間」は通常使用しないが、Ａ～Ｆ以外の時間帯の人（パート等）の場合、ここに4週の合計時間を入れる。</t>
    <rPh sb="1" eb="5">
      <t>ゴウケイジカン</t>
    </rPh>
    <rPh sb="7" eb="9">
      <t>ツウジョウ</t>
    </rPh>
    <rPh sb="9" eb="11">
      <t>シヨウ</t>
    </rPh>
    <rPh sb="19" eb="21">
      <t>イガイ</t>
    </rPh>
    <rPh sb="22" eb="25">
      <t>ジカンタイ</t>
    </rPh>
    <rPh sb="26" eb="27">
      <t>ヒト</t>
    </rPh>
    <rPh sb="31" eb="32">
      <t>トウ</t>
    </rPh>
    <rPh sb="34" eb="36">
      <t>バアイ</t>
    </rPh>
    <rPh sb="41" eb="42">
      <t>シュウ</t>
    </rPh>
    <rPh sb="43" eb="47">
      <t>ゴウケイジカン</t>
    </rPh>
    <rPh sb="48" eb="49">
      <t>イ</t>
    </rPh>
    <phoneticPr fontId="2"/>
  </si>
  <si>
    <t>これは行政発表のものです。参考まで</t>
    <rPh sb="3" eb="5">
      <t>ギョウセイ</t>
    </rPh>
    <rPh sb="5" eb="7">
      <t>ハッピョウ</t>
    </rPh>
    <rPh sb="13" eb="15">
      <t>サンコウ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</si>
</sst>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d"/>
  </numFmts>
  <fonts count="30">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10"/>
      <name val="ＭＳ 明朝"/>
      <family val="1"/>
      <charset val="128"/>
    </font>
    <font>
      <sz val="16"/>
      <name val="ＭＳ ゴシック"/>
      <family val="3"/>
      <charset val="128"/>
    </font>
    <font>
      <sz val="11"/>
      <name val="ＭＳ 明朝"/>
      <family val="1"/>
      <charset val="128"/>
    </font>
    <font>
      <b/>
      <u/>
      <sz val="10"/>
      <name val="ＭＳ 明朝"/>
      <family val="1"/>
      <charset val="128"/>
    </font>
    <font>
      <strike/>
      <sz val="10"/>
      <name val="ＭＳ 明朝"/>
      <family val="1"/>
      <charset val="128"/>
    </font>
    <font>
      <sz val="11"/>
      <color rgb="FF000000"/>
      <name val="ＭＳ Ｐゴシック"/>
      <family val="3"/>
      <charset val="128"/>
    </font>
    <font>
      <sz val="6"/>
      <name val="ＭＳ Ｐゴシック"/>
      <family val="2"/>
      <charset val="128"/>
    </font>
    <font>
      <sz val="11"/>
      <color rgb="FF000000"/>
      <name val="ＭＳ Ｐゴシック"/>
      <family val="2"/>
      <charset val="128"/>
    </font>
    <font>
      <sz val="11"/>
      <color theme="0"/>
      <name val="ＭＳ 明朝"/>
      <family val="1"/>
      <charset val="128"/>
    </font>
    <font>
      <b/>
      <sz val="10"/>
      <name val="ＭＳ ゴシック"/>
      <family val="3"/>
      <charset val="128"/>
    </font>
    <font>
      <b/>
      <sz val="8"/>
      <name val="ＭＳ ゴシック"/>
      <family val="3"/>
      <charset val="128"/>
    </font>
    <font>
      <b/>
      <sz val="11"/>
      <name val="ＭＳ Ｐゴシック"/>
      <family val="3"/>
      <charset val="128"/>
    </font>
    <font>
      <sz val="10"/>
      <name val="ＭＳ ゴシック"/>
      <family val="3"/>
      <charset val="128"/>
    </font>
    <font>
      <sz val="8"/>
      <name val="ＭＳ ゴシック"/>
      <family val="3"/>
      <charset val="128"/>
    </font>
    <font>
      <sz val="7.5"/>
      <name val="ＭＳ ゴシック"/>
      <family val="3"/>
      <charset val="128"/>
    </font>
    <font>
      <u/>
      <sz val="7.5"/>
      <name val="ＭＳ ゴシック"/>
      <family val="3"/>
      <charset val="128"/>
    </font>
    <font>
      <sz val="11"/>
      <name val="ＭＳ Ｐゴシック"/>
      <family val="3"/>
      <charset val="1"/>
    </font>
    <font>
      <sz val="11"/>
      <color rgb="FFFF0000"/>
      <name val="ＭＳ Ｐゴシック"/>
      <family val="3"/>
      <charset val="128"/>
    </font>
    <font>
      <sz val="8"/>
      <name val="ＭＳ 明朝"/>
      <family val="1"/>
      <charset val="128"/>
    </font>
    <font>
      <sz val="8"/>
      <color theme="0"/>
      <name val="ＭＳ ゴシック"/>
      <family val="3"/>
      <charset val="128"/>
    </font>
    <font>
      <sz val="7.5"/>
      <name val="ＭＳ Ｐゴシック"/>
      <family val="3"/>
      <charset val="128"/>
    </font>
    <font>
      <sz val="11"/>
      <color rgb="FFFFFFFF"/>
      <name val="ＭＳ 明朝"/>
      <family val="1"/>
      <charset val="128"/>
    </font>
    <font>
      <sz val="16"/>
      <name val="ＭＳ Ｐゴシック"/>
      <family val="3"/>
      <charset val="128"/>
    </font>
    <font>
      <sz val="6"/>
      <name val="ＭＳ 明朝"/>
      <family val="1"/>
      <charset val="128"/>
    </font>
    <font>
      <sz val="12"/>
      <color rgb="FFFF0000"/>
      <name val="ＭＳ 明朝"/>
      <family val="1"/>
      <charset val="128"/>
    </font>
  </fonts>
  <fills count="6">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rgb="FFC4D79B"/>
        <bgColor rgb="FF000000"/>
      </patternFill>
    </fill>
    <fill>
      <patternFill patternType="solid">
        <fgColor theme="0" tint="-0.14999847407452621"/>
        <bgColor indexed="64"/>
      </patternFill>
    </fill>
  </fills>
  <borders count="11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8"/>
      </right>
      <top/>
      <bottom/>
      <diagonal/>
    </border>
    <border>
      <left/>
      <right style="thin">
        <color indexed="8"/>
      </right>
      <top/>
      <bottom style="thin">
        <color indexed="8"/>
      </bottom>
      <diagonal/>
    </border>
    <border>
      <left/>
      <right style="double">
        <color indexed="8"/>
      </right>
      <top/>
      <bottom style="thin">
        <color indexed="8"/>
      </bottom>
      <diagonal/>
    </border>
    <border>
      <left style="double">
        <color indexed="8"/>
      </left>
      <right style="thin">
        <color indexed="8"/>
      </right>
      <top/>
      <bottom/>
      <diagonal/>
    </border>
    <border>
      <left style="double">
        <color indexed="8"/>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medium">
        <color indexed="64"/>
      </right>
      <top style="thin">
        <color indexed="8"/>
      </top>
      <bottom style="thin">
        <color indexed="8"/>
      </bottom>
      <diagonal/>
    </border>
    <border>
      <left style="thin">
        <color indexed="64"/>
      </left>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64"/>
      </left>
      <right style="double">
        <color indexed="64"/>
      </right>
      <top style="thin">
        <color indexed="8"/>
      </top>
      <bottom style="thin">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right/>
      <top style="medium">
        <color indexed="8"/>
      </top>
      <bottom/>
      <diagonal/>
    </border>
    <border>
      <left style="medium">
        <color indexed="64"/>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right/>
      <top style="medium">
        <color indexed="8"/>
      </top>
      <bottom style="thin">
        <color indexed="8"/>
      </bottom>
      <diagonal/>
    </border>
    <border>
      <left style="medium">
        <color indexed="64"/>
      </left>
      <right/>
      <top style="medium">
        <color indexed="8"/>
      </top>
      <bottom style="thin">
        <color indexed="8"/>
      </bottom>
      <diagonal/>
    </border>
    <border>
      <left/>
      <right style="medium">
        <color indexed="64"/>
      </right>
      <top style="medium">
        <color indexed="8"/>
      </top>
      <bottom style="thin">
        <color indexed="8"/>
      </bottom>
      <diagonal/>
    </border>
    <border>
      <left/>
      <right style="double">
        <color indexed="8"/>
      </right>
      <top style="medium">
        <color indexed="8"/>
      </top>
      <bottom style="thin">
        <color indexed="8"/>
      </bottom>
      <diagonal/>
    </border>
    <border>
      <left style="double">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thin">
        <color indexed="8"/>
      </right>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bottom style="medium">
        <color indexed="8"/>
      </bottom>
      <diagonal/>
    </border>
    <border>
      <left/>
      <right style="thin">
        <color indexed="8"/>
      </right>
      <top/>
      <bottom style="medium">
        <color indexed="8"/>
      </bottom>
      <diagonal/>
    </border>
    <border>
      <left/>
      <right/>
      <top/>
      <bottom style="medium">
        <color indexed="8"/>
      </bottom>
      <diagonal/>
    </border>
    <border>
      <left style="medium">
        <color indexed="64"/>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64"/>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double">
        <color indexed="8"/>
      </right>
      <top/>
      <bottom style="medium">
        <color indexed="8"/>
      </bottom>
      <diagonal/>
    </border>
    <border>
      <left style="double">
        <color indexed="8"/>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8"/>
      </left>
      <right/>
      <top/>
      <bottom style="thin">
        <color indexed="8"/>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top/>
      <bottom style="thin">
        <color indexed="8"/>
      </bottom>
      <diagonal/>
    </border>
    <border>
      <left style="thin">
        <color indexed="8"/>
      </left>
      <right style="thin">
        <color indexed="8"/>
      </right>
      <top/>
      <bottom style="medium">
        <color indexed="8"/>
      </bottom>
      <diagonal/>
    </border>
    <border>
      <left style="medium">
        <color indexed="64"/>
      </left>
      <right style="thin">
        <color indexed="8"/>
      </right>
      <top/>
      <bottom style="medium">
        <color indexed="8"/>
      </bottom>
      <diagonal/>
    </border>
    <border>
      <left/>
      <right style="medium">
        <color indexed="64"/>
      </right>
      <top/>
      <bottom style="medium">
        <color indexed="8"/>
      </bottom>
      <diagonal/>
    </border>
    <border>
      <left/>
      <right style="thick">
        <color indexed="8"/>
      </right>
      <top/>
      <bottom style="medium">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
    <xf numFmtId="0" fontId="0" fillId="0" borderId="0"/>
    <xf numFmtId="0" fontId="1" fillId="0" borderId="0">
      <alignment vertical="center"/>
    </xf>
    <xf numFmtId="0" fontId="1" fillId="0" borderId="0"/>
    <xf numFmtId="0" fontId="21" fillId="0" borderId="0">
      <alignment vertical="center"/>
    </xf>
    <xf numFmtId="0" fontId="21" fillId="0" borderId="0">
      <alignment vertical="center"/>
    </xf>
    <xf numFmtId="0" fontId="1" fillId="0" borderId="0">
      <alignment vertical="center"/>
    </xf>
  </cellStyleXfs>
  <cellXfs count="296">
    <xf numFmtId="0" fontId="0" fillId="0" borderId="0" xfId="0"/>
    <xf numFmtId="0" fontId="3" fillId="0" borderId="0" xfId="1" applyFont="1">
      <alignment vertical="center"/>
    </xf>
    <xf numFmtId="0" fontId="3" fillId="0" borderId="1" xfId="1" applyFont="1" applyBorder="1" applyAlignment="1">
      <alignment vertical="center" shrinkToFit="1"/>
    </xf>
    <xf numFmtId="0" fontId="3" fillId="0" borderId="2" xfId="1" applyFont="1" applyBorder="1" applyAlignment="1">
      <alignment vertical="center" shrinkToFit="1"/>
    </xf>
    <xf numFmtId="0" fontId="3" fillId="0" borderId="3" xfId="1" applyFont="1" applyBorder="1" applyAlignment="1">
      <alignment vertical="center" shrinkToFit="1"/>
    </xf>
    <xf numFmtId="0" fontId="3" fillId="0" borderId="4" xfId="1" applyFont="1" applyBorder="1" applyAlignment="1">
      <alignment vertical="center" shrinkToFit="1"/>
    </xf>
    <xf numFmtId="0" fontId="3" fillId="0" borderId="1" xfId="1" applyFont="1" applyBorder="1" applyAlignment="1">
      <alignment horizontal="center" vertical="center" shrinkToFit="1"/>
    </xf>
    <xf numFmtId="0" fontId="3" fillId="0" borderId="1" xfId="1" applyFont="1" applyBorder="1">
      <alignment vertical="center"/>
    </xf>
    <xf numFmtId="0" fontId="3" fillId="0" borderId="5"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4" xfId="1" applyFont="1" applyBorder="1">
      <alignment vertical="center"/>
    </xf>
    <xf numFmtId="0" fontId="3" fillId="0" borderId="6" xfId="1" applyFont="1" applyBorder="1">
      <alignment vertical="center"/>
    </xf>
    <xf numFmtId="0" fontId="3" fillId="0" borderId="7" xfId="1" applyFont="1" applyBorder="1">
      <alignment vertical="center"/>
    </xf>
    <xf numFmtId="0" fontId="3" fillId="0" borderId="8" xfId="1" applyFont="1" applyBorder="1">
      <alignment vertical="center"/>
    </xf>
    <xf numFmtId="0" fontId="3" fillId="0" borderId="9" xfId="1" applyFont="1" applyBorder="1">
      <alignment vertical="center"/>
    </xf>
    <xf numFmtId="0" fontId="5" fillId="0" borderId="0" xfId="1" applyFont="1" applyAlignment="1">
      <alignment vertical="center" wrapText="1"/>
    </xf>
    <xf numFmtId="0" fontId="5" fillId="0" borderId="0" xfId="1" applyFont="1">
      <alignment vertical="center"/>
    </xf>
    <xf numFmtId="0" fontId="5" fillId="0" borderId="0" xfId="1" applyFont="1" applyAlignment="1">
      <alignment vertical="center" wrapText="1" shrinkToFit="1"/>
    </xf>
    <xf numFmtId="0" fontId="3" fillId="0" borderId="0" xfId="1" applyFont="1" applyAlignment="1">
      <alignment vertical="center" textRotation="255" shrinkToFit="1"/>
    </xf>
    <xf numFmtId="0" fontId="5" fillId="0" borderId="0" xfId="1" applyFont="1" applyAlignment="1">
      <alignment horizontal="left" vertical="center"/>
    </xf>
    <xf numFmtId="0" fontId="3" fillId="0" borderId="0" xfId="1" applyFont="1" applyAlignment="1">
      <alignment horizontal="left" vertical="center"/>
    </xf>
    <xf numFmtId="0" fontId="6" fillId="0" borderId="0" xfId="1" applyFont="1" applyAlignment="1">
      <alignment horizontal="left" vertical="center"/>
    </xf>
    <xf numFmtId="0" fontId="7" fillId="0" borderId="10" xfId="0" applyFont="1" applyBorder="1" applyAlignment="1">
      <alignment vertical="center"/>
    </xf>
    <xf numFmtId="0" fontId="7" fillId="0" borderId="0" xfId="0" applyFont="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176" fontId="3" fillId="0" borderId="18" xfId="1" applyNumberFormat="1" applyFont="1" applyBorder="1" applyAlignment="1">
      <alignment horizontal="center" vertical="center"/>
    </xf>
    <xf numFmtId="176" fontId="3" fillId="0" borderId="19" xfId="1" applyNumberFormat="1" applyFont="1" applyBorder="1" applyAlignment="1">
      <alignment horizontal="center" vertical="center"/>
    </xf>
    <xf numFmtId="176" fontId="3" fillId="0" borderId="20" xfId="1" applyNumberFormat="1" applyFont="1" applyBorder="1" applyAlignment="1">
      <alignment horizontal="center" vertical="center"/>
    </xf>
    <xf numFmtId="0" fontId="4" fillId="0" borderId="0" xfId="1" applyFont="1">
      <alignment vertical="center"/>
    </xf>
    <xf numFmtId="0" fontId="4" fillId="0" borderId="0" xfId="1" applyFont="1" applyAlignment="1">
      <alignment horizontal="left" vertical="center"/>
    </xf>
    <xf numFmtId="177" fontId="3" fillId="0" borderId="1" xfId="1" applyNumberFormat="1" applyFont="1" applyBorder="1" applyAlignment="1">
      <alignment vertical="center" shrinkToFit="1"/>
    </xf>
    <xf numFmtId="177" fontId="3" fillId="0" borderId="2" xfId="1" applyNumberFormat="1" applyFont="1" applyBorder="1" applyAlignment="1">
      <alignment vertical="center" shrinkToFit="1"/>
    </xf>
    <xf numFmtId="177" fontId="3" fillId="0" borderId="3" xfId="1" applyNumberFormat="1" applyFont="1" applyBorder="1" applyAlignment="1">
      <alignment vertical="center" shrinkToFit="1"/>
    </xf>
    <xf numFmtId="0" fontId="3" fillId="0" borderId="2" xfId="1" applyFont="1" applyBorder="1" applyAlignment="1">
      <alignment horizontal="center" vertical="center" shrinkToFit="1"/>
    </xf>
    <xf numFmtId="0" fontId="3" fillId="0" borderId="3" xfId="1" applyFont="1" applyBorder="1" applyAlignment="1">
      <alignment horizontal="center" vertical="center" shrinkToFit="1"/>
    </xf>
    <xf numFmtId="0" fontId="3" fillId="2" borderId="2" xfId="1" applyFont="1" applyFill="1" applyBorder="1" applyProtection="1">
      <alignment vertical="center"/>
      <protection locked="0"/>
    </xf>
    <xf numFmtId="14" fontId="13" fillId="0" borderId="11" xfId="0" applyNumberFormat="1" applyFont="1" applyBorder="1" applyAlignment="1">
      <alignment vertical="center"/>
    </xf>
    <xf numFmtId="0" fontId="3" fillId="0" borderId="49" xfId="1" applyFont="1" applyBorder="1" applyAlignment="1">
      <alignment horizontal="center" vertical="center" shrinkToFit="1"/>
    </xf>
    <xf numFmtId="0" fontId="3" fillId="0" borderId="47" xfId="1" applyFont="1" applyBorder="1" applyAlignment="1">
      <alignment horizontal="center" vertical="center" shrinkToFit="1"/>
    </xf>
    <xf numFmtId="0" fontId="3" fillId="0" borderId="50" xfId="1" applyFont="1" applyBorder="1" applyAlignment="1">
      <alignment horizontal="center" vertical="center" shrinkToFit="1"/>
    </xf>
    <xf numFmtId="14" fontId="10" fillId="0" borderId="2" xfId="0" applyNumberFormat="1" applyFont="1" applyBorder="1" applyAlignment="1" applyProtection="1">
      <alignment horizontal="center" vertical="center"/>
      <protection locked="0"/>
    </xf>
    <xf numFmtId="0" fontId="14" fillId="0" borderId="0" xfId="2" applyFont="1"/>
    <xf numFmtId="0" fontId="1" fillId="0" borderId="0" xfId="2"/>
    <xf numFmtId="0" fontId="15" fillId="0" borderId="0" xfId="2" applyFont="1"/>
    <xf numFmtId="0" fontId="15" fillId="0" borderId="0" xfId="2" applyFont="1" applyAlignment="1">
      <alignment horizontal="center"/>
    </xf>
    <xf numFmtId="0" fontId="17" fillId="0" borderId="0" xfId="2" applyFont="1"/>
    <xf numFmtId="0" fontId="18" fillId="0" borderId="52" xfId="2" applyFont="1" applyBorder="1" applyAlignment="1">
      <alignment horizontal="center" vertical="center" wrapText="1"/>
    </xf>
    <xf numFmtId="0" fontId="18" fillId="0" borderId="53" xfId="2" applyFont="1" applyBorder="1" applyAlignment="1">
      <alignment horizontal="center" vertical="center" wrapText="1"/>
    </xf>
    <xf numFmtId="0" fontId="18" fillId="0" borderId="52" xfId="2" applyFont="1" applyBorder="1" applyAlignment="1">
      <alignment vertical="top" wrapText="1"/>
    </xf>
    <xf numFmtId="0" fontId="18" fillId="0" borderId="53" xfId="2" applyFont="1" applyBorder="1" applyAlignment="1">
      <alignment vertical="top" wrapText="1"/>
    </xf>
    <xf numFmtId="0" fontId="18" fillId="0" borderId="55" xfId="2" applyFont="1" applyBorder="1" applyAlignment="1">
      <alignment vertical="top" wrapText="1"/>
    </xf>
    <xf numFmtId="0" fontId="18" fillId="0" borderId="56" xfId="2" applyFont="1" applyBorder="1" applyAlignment="1">
      <alignment vertical="top" wrapText="1"/>
    </xf>
    <xf numFmtId="0" fontId="18" fillId="0" borderId="55" xfId="2" applyFont="1" applyBorder="1" applyAlignment="1">
      <alignment horizontal="right" vertical="center" wrapText="1"/>
    </xf>
    <xf numFmtId="0" fontId="19" fillId="0" borderId="0" xfId="2" applyFont="1"/>
    <xf numFmtId="177" fontId="18" fillId="0" borderId="52" xfId="2" applyNumberFormat="1" applyFont="1" applyBorder="1" applyAlignment="1">
      <alignment horizontal="center" vertical="center" wrapText="1"/>
    </xf>
    <xf numFmtId="177" fontId="18" fillId="0" borderId="58" xfId="2" applyNumberFormat="1" applyFont="1" applyBorder="1" applyAlignment="1">
      <alignment horizontal="center" vertical="center" wrapText="1"/>
    </xf>
    <xf numFmtId="177" fontId="18" fillId="0" borderId="57" xfId="2" applyNumberFormat="1" applyFont="1" applyBorder="1" applyAlignment="1">
      <alignment horizontal="center" vertical="center" wrapText="1"/>
    </xf>
    <xf numFmtId="0" fontId="16" fillId="0" borderId="0" xfId="2" applyFont="1"/>
    <xf numFmtId="0" fontId="18" fillId="0" borderId="0" xfId="2" applyFont="1" applyAlignment="1">
      <alignment vertical="top" wrapText="1"/>
    </xf>
    <xf numFmtId="0" fontId="18" fillId="0" borderId="0" xfId="2" applyFont="1" applyAlignment="1">
      <alignment vertical="center" wrapText="1"/>
    </xf>
    <xf numFmtId="14" fontId="18" fillId="0" borderId="0" xfId="2" applyNumberFormat="1" applyFont="1" applyAlignment="1">
      <alignment vertical="top" wrapText="1"/>
    </xf>
    <xf numFmtId="177" fontId="18" fillId="0" borderId="59" xfId="2" applyNumberFormat="1" applyFont="1" applyBorder="1" applyAlignment="1">
      <alignment horizontal="center" vertical="center" wrapText="1"/>
    </xf>
    <xf numFmtId="0" fontId="18" fillId="0" borderId="59" xfId="2" applyFont="1" applyBorder="1" applyAlignment="1">
      <alignment horizontal="center" vertical="center" wrapText="1"/>
    </xf>
    <xf numFmtId="0" fontId="18" fillId="0" borderId="59" xfId="2" applyFont="1" applyBorder="1" applyAlignment="1">
      <alignment vertical="top" wrapText="1"/>
    </xf>
    <xf numFmtId="0" fontId="13" fillId="0" borderId="11" xfId="0" applyFont="1" applyBorder="1" applyAlignment="1">
      <alignment vertical="center"/>
    </xf>
    <xf numFmtId="14" fontId="3" fillId="0" borderId="0" xfId="1" applyNumberFormat="1" applyFont="1">
      <alignment vertical="center"/>
    </xf>
    <xf numFmtId="0" fontId="22" fillId="0" borderId="0" xfId="2" applyFont="1"/>
    <xf numFmtId="0" fontId="3" fillId="3" borderId="1" xfId="1" applyFont="1" applyFill="1" applyBorder="1">
      <alignment vertical="center"/>
    </xf>
    <xf numFmtId="0" fontId="3" fillId="3" borderId="2" xfId="1" applyFont="1" applyFill="1" applyBorder="1">
      <alignment vertical="center"/>
    </xf>
    <xf numFmtId="0" fontId="3" fillId="3" borderId="3" xfId="1" applyFont="1" applyFill="1" applyBorder="1">
      <alignment vertical="center"/>
    </xf>
    <xf numFmtId="0" fontId="18" fillId="0" borderId="0" xfId="2" applyFont="1" applyAlignment="1">
      <alignment horizontal="center" vertical="center" wrapText="1"/>
    </xf>
    <xf numFmtId="0" fontId="18" fillId="0" borderId="60" xfId="2" applyFont="1" applyBorder="1" applyAlignment="1">
      <alignment horizontal="center" vertical="center" wrapText="1"/>
    </xf>
    <xf numFmtId="0" fontId="18" fillId="0" borderId="60" xfId="2" applyFont="1" applyBorder="1" applyAlignment="1">
      <alignment vertical="top" wrapText="1"/>
    </xf>
    <xf numFmtId="0" fontId="18" fillId="0" borderId="58" xfId="2" applyFont="1" applyBorder="1" applyAlignment="1">
      <alignment vertical="top" wrapText="1"/>
    </xf>
    <xf numFmtId="0" fontId="18" fillId="0" borderId="58" xfId="2" applyFont="1" applyBorder="1" applyAlignment="1">
      <alignment horizontal="center" vertical="center" wrapText="1"/>
    </xf>
    <xf numFmtId="177" fontId="18" fillId="0" borderId="61" xfId="2" applyNumberFormat="1" applyFont="1" applyBorder="1" applyAlignment="1">
      <alignment horizontal="center" vertical="center" wrapText="1"/>
    </xf>
    <xf numFmtId="177" fontId="18" fillId="0" borderId="62" xfId="2" applyNumberFormat="1" applyFont="1" applyBorder="1" applyAlignment="1">
      <alignment horizontal="center" vertical="center" wrapText="1"/>
    </xf>
    <xf numFmtId="0" fontId="18" fillId="0" borderId="61" xfId="2" applyFont="1" applyBorder="1" applyAlignment="1">
      <alignment horizontal="center" vertical="center" wrapText="1"/>
    </xf>
    <xf numFmtId="0" fontId="18" fillId="0" borderId="62" xfId="2" applyFont="1" applyBorder="1" applyAlignment="1">
      <alignment horizontal="center" vertical="center" wrapText="1"/>
    </xf>
    <xf numFmtId="0" fontId="18" fillId="0" borderId="63" xfId="2" applyFont="1" applyBorder="1" applyAlignment="1">
      <alignment vertical="top" wrapText="1"/>
    </xf>
    <xf numFmtId="0" fontId="18" fillId="0" borderId="63" xfId="2" applyFont="1" applyBorder="1" applyAlignment="1">
      <alignment horizontal="center" vertical="center" wrapText="1"/>
    </xf>
    <xf numFmtId="177" fontId="18" fillId="0" borderId="64" xfId="2" applyNumberFormat="1" applyFont="1" applyBorder="1" applyAlignment="1">
      <alignment horizontal="center" vertical="center" wrapText="1"/>
    </xf>
    <xf numFmtId="0" fontId="18" fillId="0" borderId="61" xfId="2" applyFont="1" applyBorder="1" applyAlignment="1">
      <alignment vertical="top" wrapText="1"/>
    </xf>
    <xf numFmtId="0" fontId="18" fillId="0" borderId="62" xfId="2" applyFont="1" applyBorder="1" applyAlignment="1">
      <alignment vertical="top" wrapText="1"/>
    </xf>
    <xf numFmtId="0" fontId="25" fillId="0" borderId="0" xfId="0" applyFont="1" applyAlignment="1">
      <alignment vertical="center"/>
    </xf>
    <xf numFmtId="0" fontId="25" fillId="0" borderId="0" xfId="2" applyFont="1"/>
    <xf numFmtId="0" fontId="25" fillId="0" borderId="32" xfId="0" applyFont="1" applyBorder="1" applyAlignment="1">
      <alignment vertical="center"/>
    </xf>
    <xf numFmtId="0" fontId="1" fillId="0" borderId="32" xfId="2" applyBorder="1"/>
    <xf numFmtId="0" fontId="25" fillId="0" borderId="32" xfId="2" applyFont="1" applyBorder="1"/>
    <xf numFmtId="0" fontId="18" fillId="0" borderId="65" xfId="2" applyFont="1" applyBorder="1" applyAlignment="1">
      <alignment horizontal="center" vertical="center" wrapText="1"/>
    </xf>
    <xf numFmtId="0" fontId="18" fillId="0" borderId="66" xfId="2" applyFont="1" applyBorder="1" applyAlignment="1">
      <alignment horizontal="center" vertical="center" wrapText="1"/>
    </xf>
    <xf numFmtId="0" fontId="18" fillId="0" borderId="67" xfId="2" applyFont="1" applyBorder="1" applyAlignment="1">
      <alignment horizontal="center" vertical="center" wrapText="1"/>
    </xf>
    <xf numFmtId="0" fontId="18" fillId="0" borderId="68" xfId="2" applyFont="1" applyBorder="1" applyAlignment="1">
      <alignment horizontal="center" vertical="center" wrapText="1"/>
    </xf>
    <xf numFmtId="0" fontId="18" fillId="0" borderId="69" xfId="2" applyFont="1" applyBorder="1" applyAlignment="1">
      <alignment horizontal="center" vertical="center" wrapText="1"/>
    </xf>
    <xf numFmtId="0" fontId="18" fillId="0" borderId="70" xfId="2" applyFont="1" applyBorder="1" applyAlignment="1">
      <alignment horizontal="right" vertical="center" wrapText="1"/>
    </xf>
    <xf numFmtId="0" fontId="1" fillId="0" borderId="0" xfId="2" applyProtection="1">
      <protection locked="0"/>
    </xf>
    <xf numFmtId="0" fontId="18" fillId="0" borderId="52" xfId="2" applyFont="1" applyBorder="1" applyAlignment="1">
      <alignment horizontal="right" vertical="center" wrapText="1"/>
    </xf>
    <xf numFmtId="0" fontId="18" fillId="0" borderId="71" xfId="2" applyFont="1" applyBorder="1" applyAlignment="1">
      <alignment horizontal="center" vertical="center" wrapText="1"/>
    </xf>
    <xf numFmtId="0" fontId="24" fillId="0" borderId="0" xfId="2" applyFont="1" applyAlignment="1">
      <alignment vertical="center" wrapText="1"/>
    </xf>
    <xf numFmtId="0" fontId="18" fillId="0" borderId="72" xfId="2" applyFont="1" applyBorder="1" applyAlignment="1">
      <alignment vertical="top" wrapText="1"/>
    </xf>
    <xf numFmtId="0" fontId="18" fillId="0" borderId="74" xfId="2" applyFont="1" applyBorder="1" applyAlignment="1">
      <alignment vertical="top" wrapText="1"/>
    </xf>
    <xf numFmtId="0" fontId="18" fillId="0" borderId="84" xfId="2" applyFont="1" applyBorder="1" applyAlignment="1">
      <alignment horizontal="center" vertical="center" wrapText="1"/>
    </xf>
    <xf numFmtId="0" fontId="18" fillId="0" borderId="86" xfId="2" applyFont="1" applyBorder="1" applyAlignment="1">
      <alignment vertical="top" wrapText="1"/>
    </xf>
    <xf numFmtId="0" fontId="18" fillId="0" borderId="88" xfId="2" applyFont="1" applyBorder="1" applyAlignment="1">
      <alignment horizontal="center" vertical="center" wrapText="1"/>
    </xf>
    <xf numFmtId="0" fontId="18" fillId="0" borderId="86" xfId="2" applyFont="1" applyBorder="1" applyAlignment="1">
      <alignment horizontal="right" vertical="center" wrapText="1"/>
    </xf>
    <xf numFmtId="0" fontId="18" fillId="0" borderId="88" xfId="2" applyFont="1" applyBorder="1" applyAlignment="1">
      <alignment vertical="top" wrapText="1"/>
    </xf>
    <xf numFmtId="0" fontId="18" fillId="0" borderId="89" xfId="2" applyFont="1" applyBorder="1" applyAlignment="1">
      <alignment vertical="top" wrapText="1"/>
    </xf>
    <xf numFmtId="0" fontId="18" fillId="0" borderId="90" xfId="2" applyFont="1" applyBorder="1" applyAlignment="1">
      <alignment vertical="top" wrapText="1"/>
    </xf>
    <xf numFmtId="0" fontId="18" fillId="0" borderId="91" xfId="2" applyFont="1" applyBorder="1" applyAlignment="1">
      <alignment vertical="top" wrapText="1"/>
    </xf>
    <xf numFmtId="0" fontId="18" fillId="0" borderId="92" xfId="2" applyFont="1" applyBorder="1" applyAlignment="1">
      <alignment horizontal="center" vertical="center" wrapText="1"/>
    </xf>
    <xf numFmtId="0" fontId="18" fillId="0" borderId="93" xfId="2" applyFont="1" applyBorder="1" applyAlignment="1">
      <alignment horizontal="center" vertical="center" wrapText="1"/>
    </xf>
    <xf numFmtId="0" fontId="18" fillId="0" borderId="94" xfId="2" applyFont="1" applyBorder="1" applyAlignment="1">
      <alignment horizontal="center" vertical="center" wrapText="1"/>
    </xf>
    <xf numFmtId="0" fontId="18" fillId="0" borderId="95" xfId="2" applyFont="1" applyBorder="1" applyAlignment="1">
      <alignment horizontal="center" vertical="center" wrapText="1"/>
    </xf>
    <xf numFmtId="0" fontId="18" fillId="0" borderId="96" xfId="2" applyFont="1" applyBorder="1" applyAlignment="1">
      <alignment horizontal="center" vertical="center" wrapText="1"/>
    </xf>
    <xf numFmtId="0" fontId="18" fillId="0" borderId="90" xfId="2" applyFont="1" applyBorder="1" applyAlignment="1">
      <alignment horizontal="center" vertical="center" wrapText="1"/>
    </xf>
    <xf numFmtId="0" fontId="18" fillId="0" borderId="97" xfId="2" applyFont="1" applyBorder="1" applyAlignment="1">
      <alignment horizontal="center" vertical="center" wrapText="1"/>
    </xf>
    <xf numFmtId="0" fontId="18" fillId="0" borderId="98" xfId="2" applyFont="1" applyBorder="1" applyAlignment="1">
      <alignment vertical="top" wrapText="1"/>
    </xf>
    <xf numFmtId="0" fontId="18" fillId="0" borderId="99" xfId="2" applyFont="1" applyBorder="1" applyAlignment="1">
      <alignment vertical="top" wrapText="1"/>
    </xf>
    <xf numFmtId="0" fontId="18" fillId="0" borderId="101" xfId="2" applyFont="1" applyBorder="1" applyAlignment="1">
      <alignment horizontal="center" vertical="center" wrapText="1"/>
    </xf>
    <xf numFmtId="0" fontId="18" fillId="0" borderId="56" xfId="2" applyFont="1" applyBorder="1" applyAlignment="1">
      <alignment horizontal="center" vertical="center" wrapText="1"/>
    </xf>
    <xf numFmtId="0" fontId="18" fillId="0" borderId="102" xfId="2" applyFont="1" applyBorder="1" applyAlignment="1">
      <alignment horizontal="center" vertical="center" wrapText="1"/>
    </xf>
    <xf numFmtId="0" fontId="18" fillId="0" borderId="103" xfId="2" applyFont="1" applyBorder="1" applyAlignment="1">
      <alignment vertical="top" wrapText="1"/>
    </xf>
    <xf numFmtId="0" fontId="18" fillId="0" borderId="101" xfId="2" applyFont="1" applyBorder="1" applyAlignment="1">
      <alignment vertical="top" wrapText="1"/>
    </xf>
    <xf numFmtId="0" fontId="18" fillId="0" borderId="102" xfId="2" applyFont="1" applyBorder="1" applyAlignment="1">
      <alignment vertical="top" wrapText="1"/>
    </xf>
    <xf numFmtId="0" fontId="1" fillId="0" borderId="89" xfId="2" applyBorder="1" applyAlignment="1">
      <alignment vertical="top" wrapText="1"/>
    </xf>
    <xf numFmtId="0" fontId="1" fillId="0" borderId="91" xfId="2" applyBorder="1" applyAlignment="1">
      <alignment vertical="top" wrapText="1"/>
    </xf>
    <xf numFmtId="0" fontId="18" fillId="0" borderId="91" xfId="2" applyFont="1" applyBorder="1" applyAlignment="1">
      <alignment horizontal="center" vertical="center" wrapText="1"/>
    </xf>
    <xf numFmtId="0" fontId="18" fillId="0" borderId="105" xfId="2" applyFont="1" applyBorder="1" applyAlignment="1">
      <alignment horizontal="center" vertical="center" wrapText="1"/>
    </xf>
    <xf numFmtId="0" fontId="18" fillId="0" borderId="106" xfId="2" applyFont="1" applyBorder="1" applyAlignment="1">
      <alignment horizontal="center" vertical="center" wrapText="1"/>
    </xf>
    <xf numFmtId="0" fontId="18" fillId="0" borderId="107" xfId="2" applyFont="1" applyBorder="1" applyAlignment="1">
      <alignment horizontal="center" vertical="center" wrapText="1"/>
    </xf>
    <xf numFmtId="14" fontId="12" fillId="0" borderId="48" xfId="0" applyNumberFormat="1" applyFont="1" applyBorder="1" applyAlignment="1" applyProtection="1">
      <alignment vertical="center"/>
      <protection locked="0"/>
    </xf>
    <xf numFmtId="14" fontId="12" fillId="0" borderId="5" xfId="0" applyNumberFormat="1" applyFont="1" applyBorder="1" applyAlignment="1" applyProtection="1">
      <alignment vertical="center"/>
      <protection locked="0"/>
    </xf>
    <xf numFmtId="0" fontId="3" fillId="0" borderId="0" xfId="1" applyFont="1" applyAlignment="1">
      <alignment vertical="center" wrapText="1"/>
    </xf>
    <xf numFmtId="0" fontId="3" fillId="4" borderId="2" xfId="1" applyFont="1" applyFill="1" applyBorder="1" applyProtection="1">
      <alignment vertical="center"/>
      <protection locked="0"/>
    </xf>
    <xf numFmtId="14" fontId="26" fillId="0" borderId="11" xfId="0" applyNumberFormat="1" applyFont="1" applyBorder="1" applyAlignment="1">
      <alignment vertical="center"/>
    </xf>
    <xf numFmtId="0" fontId="1" fillId="0" borderId="0" xfId="0" applyFont="1"/>
    <xf numFmtId="14" fontId="10" fillId="0" borderId="0" xfId="0" applyNumberFormat="1" applyFont="1" applyAlignment="1" applyProtection="1">
      <alignment horizontal="center" vertical="center"/>
      <protection locked="0"/>
    </xf>
    <xf numFmtId="14" fontId="12" fillId="0" borderId="0" xfId="0" applyNumberFormat="1" applyFont="1" applyAlignment="1" applyProtection="1">
      <alignment vertical="center"/>
      <protection locked="0"/>
    </xf>
    <xf numFmtId="0" fontId="3" fillId="0" borderId="2" xfId="1" applyFont="1" applyBorder="1" applyProtection="1">
      <alignment vertical="center"/>
      <protection locked="0"/>
    </xf>
    <xf numFmtId="0" fontId="3" fillId="5" borderId="2" xfId="1" applyFont="1" applyFill="1" applyBorder="1">
      <alignment vertical="center"/>
    </xf>
    <xf numFmtId="0" fontId="27" fillId="0" borderId="0" xfId="0" applyFont="1"/>
    <xf numFmtId="0" fontId="0" fillId="0" borderId="32" xfId="0" applyBorder="1" applyAlignment="1">
      <alignment vertical="center"/>
    </xf>
    <xf numFmtId="0" fontId="1" fillId="0" borderId="32" xfId="0" applyFont="1" applyBorder="1" applyAlignment="1">
      <alignment vertical="center"/>
    </xf>
    <xf numFmtId="0" fontId="3" fillId="5" borderId="108" xfId="1" applyFont="1" applyFill="1" applyBorder="1">
      <alignment vertical="center"/>
    </xf>
    <xf numFmtId="0" fontId="3" fillId="5" borderId="109" xfId="1" applyFont="1" applyFill="1" applyBorder="1">
      <alignment vertical="center"/>
    </xf>
    <xf numFmtId="0" fontId="3" fillId="5" borderId="110" xfId="1" applyFont="1" applyFill="1" applyBorder="1">
      <alignment vertical="center"/>
    </xf>
    <xf numFmtId="0" fontId="0" fillId="5" borderId="31" xfId="0" applyFill="1" applyBorder="1" applyAlignment="1">
      <alignment vertical="center"/>
    </xf>
    <xf numFmtId="0" fontId="0" fillId="5" borderId="32" xfId="0" applyFill="1" applyBorder="1" applyAlignment="1">
      <alignment vertical="center"/>
    </xf>
    <xf numFmtId="0" fontId="1" fillId="5" borderId="31" xfId="0" applyFont="1" applyFill="1" applyBorder="1" applyAlignment="1">
      <alignment vertical="center"/>
    </xf>
    <xf numFmtId="0" fontId="1" fillId="5" borderId="32" xfId="0" applyFont="1" applyFill="1" applyBorder="1" applyAlignment="1">
      <alignment vertical="center"/>
    </xf>
    <xf numFmtId="0" fontId="0" fillId="5" borderId="33" xfId="0" applyFill="1" applyBorder="1" applyAlignment="1">
      <alignment vertical="center"/>
    </xf>
    <xf numFmtId="0" fontId="1" fillId="5" borderId="33" xfId="0" applyFont="1" applyFill="1" applyBorder="1" applyAlignment="1">
      <alignment vertical="center"/>
    </xf>
    <xf numFmtId="0" fontId="3" fillId="5" borderId="2" xfId="1" applyFont="1" applyFill="1" applyBorder="1" applyAlignment="1" applyProtection="1">
      <alignment horizontal="center" vertical="center" textRotation="255"/>
      <protection locked="0"/>
    </xf>
    <xf numFmtId="0" fontId="3" fillId="0" borderId="2" xfId="1" applyFont="1" applyBorder="1" applyAlignment="1" applyProtection="1">
      <alignment horizontal="center" vertical="center" textRotation="255"/>
      <protection locked="0"/>
    </xf>
    <xf numFmtId="0" fontId="7" fillId="5" borderId="2" xfId="1" applyFont="1" applyFill="1" applyBorder="1" applyAlignment="1">
      <alignment horizontal="center" vertical="center" textRotation="255"/>
    </xf>
    <xf numFmtId="0" fontId="7" fillId="0" borderId="2" xfId="1" applyFont="1" applyBorder="1" applyAlignment="1">
      <alignment horizontal="center" vertical="center" textRotation="255"/>
    </xf>
    <xf numFmtId="176" fontId="3" fillId="0" borderId="19" xfId="1" applyNumberFormat="1" applyFont="1" applyBorder="1" applyAlignment="1" applyProtection="1">
      <alignment horizontal="center" vertical="center"/>
      <protection locked="0"/>
    </xf>
    <xf numFmtId="176" fontId="3" fillId="0" borderId="20" xfId="1" applyNumberFormat="1" applyFont="1" applyBorder="1" applyAlignment="1" applyProtection="1">
      <alignment horizontal="center" vertical="center"/>
      <protection locked="0"/>
    </xf>
    <xf numFmtId="176" fontId="3" fillId="0" borderId="4" xfId="1" applyNumberFormat="1" applyFont="1" applyBorder="1" applyAlignment="1" applyProtection="1">
      <alignment horizontal="center" vertical="center"/>
      <protection locked="0"/>
    </xf>
    <xf numFmtId="176" fontId="3" fillId="0" borderId="18" xfId="1" applyNumberFormat="1" applyFont="1" applyBorder="1" applyAlignment="1" applyProtection="1">
      <alignment horizontal="center" vertical="center"/>
      <protection locked="0"/>
    </xf>
    <xf numFmtId="0" fontId="3" fillId="0" borderId="27" xfId="1" applyFont="1" applyBorder="1" applyAlignment="1">
      <alignment horizontal="center" vertical="center" wrapText="1"/>
    </xf>
    <xf numFmtId="0" fontId="0" fillId="0" borderId="11"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5" fillId="0" borderId="11" xfId="1" applyFont="1" applyBorder="1" applyAlignment="1">
      <alignment horizontal="center" vertical="center" wrapText="1"/>
    </xf>
    <xf numFmtId="0" fontId="3" fillId="0" borderId="8" xfId="1" applyFont="1" applyBorder="1" applyAlignment="1">
      <alignment horizontal="center" vertical="center"/>
    </xf>
    <xf numFmtId="0" fontId="3" fillId="0" borderId="35" xfId="1" applyFont="1" applyBorder="1" applyAlignment="1">
      <alignment horizontal="center" vertical="center"/>
    </xf>
    <xf numFmtId="0" fontId="3" fillId="0" borderId="37" xfId="1" applyFont="1" applyBorder="1" applyAlignment="1">
      <alignment horizontal="center" vertical="center"/>
    </xf>
    <xf numFmtId="0" fontId="3" fillId="0" borderId="1" xfId="1" applyFont="1" applyBorder="1" applyAlignment="1" applyProtection="1">
      <alignment horizontal="center" vertical="center" shrinkToFit="1"/>
      <protection locked="0"/>
    </xf>
    <xf numFmtId="0" fontId="3" fillId="0" borderId="2" xfId="1" applyFont="1" applyBorder="1" applyAlignment="1" applyProtection="1">
      <alignment horizontal="center" vertical="center" shrinkToFit="1"/>
      <protection locked="0"/>
    </xf>
    <xf numFmtId="0" fontId="3" fillId="0" borderId="2" xfId="1" applyFont="1" applyBorder="1" applyAlignment="1" applyProtection="1">
      <alignment horizontal="center" vertical="center"/>
      <protection locked="0"/>
    </xf>
    <xf numFmtId="0" fontId="3" fillId="0" borderId="19" xfId="1" applyFont="1" applyBorder="1" applyAlignment="1" applyProtection="1">
      <alignment horizontal="center" vertical="center"/>
      <protection locked="0"/>
    </xf>
    <xf numFmtId="0" fontId="3" fillId="0" borderId="20" xfId="1" applyFont="1" applyBorder="1" applyAlignment="1" applyProtection="1">
      <alignment horizontal="center" vertical="center"/>
      <protection locked="0"/>
    </xf>
    <xf numFmtId="0" fontId="3" fillId="0" borderId="4" xfId="1" applyFont="1" applyBorder="1" applyAlignment="1" applyProtection="1">
      <alignment horizontal="center" vertical="center"/>
      <protection locked="0"/>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2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40" xfId="1" applyFont="1" applyBorder="1" applyAlignment="1">
      <alignment horizontal="center" vertical="center"/>
    </xf>
    <xf numFmtId="0" fontId="23" fillId="0" borderId="8" xfId="1" applyFont="1" applyBorder="1" applyAlignment="1" applyProtection="1">
      <alignment horizontal="left" vertical="center" wrapText="1"/>
      <protection locked="0"/>
    </xf>
    <xf numFmtId="0" fontId="23" fillId="0" borderId="35" xfId="1" applyFont="1" applyBorder="1" applyAlignment="1" applyProtection="1">
      <alignment horizontal="left" vertical="center" wrapText="1"/>
      <protection locked="0"/>
    </xf>
    <xf numFmtId="0" fontId="23" fillId="0" borderId="36" xfId="1" applyFont="1" applyBorder="1" applyAlignment="1" applyProtection="1">
      <alignment horizontal="left" vertical="center" wrapText="1"/>
      <protection locked="0"/>
    </xf>
    <xf numFmtId="0" fontId="3" fillId="0" borderId="35" xfId="1" applyFont="1" applyBorder="1" applyAlignment="1" applyProtection="1">
      <alignment horizontal="center" vertical="center"/>
      <protection locked="0"/>
    </xf>
    <xf numFmtId="0" fontId="3" fillId="0" borderId="42" xfId="1" applyFont="1" applyBorder="1" applyAlignment="1">
      <alignment horizontal="center" vertical="center"/>
    </xf>
    <xf numFmtId="0" fontId="3" fillId="0" borderId="24" xfId="1" applyFont="1" applyBorder="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wrapText="1"/>
    </xf>
    <xf numFmtId="0" fontId="3" fillId="0" borderId="4" xfId="1" applyFont="1" applyBorder="1" applyAlignment="1">
      <alignment horizontal="center" vertical="center" wrapText="1"/>
    </xf>
    <xf numFmtId="0" fontId="3" fillId="0" borderId="46" xfId="1" applyFont="1" applyBorder="1" applyAlignment="1">
      <alignment horizontal="center" vertical="center"/>
    </xf>
    <xf numFmtId="0" fontId="3" fillId="0" borderId="2" xfId="1" applyFont="1" applyBorder="1" applyAlignment="1">
      <alignment horizontal="center" vertical="center"/>
    </xf>
    <xf numFmtId="0" fontId="3" fillId="0" borderId="19" xfId="1" applyFont="1" applyBorder="1" applyAlignment="1">
      <alignment horizontal="center" vertical="center"/>
    </xf>
    <xf numFmtId="0" fontId="5" fillId="0" borderId="0" xfId="1" applyFont="1" applyAlignment="1">
      <alignment horizontal="left" vertical="center" wrapText="1"/>
    </xf>
    <xf numFmtId="0" fontId="0" fillId="0" borderId="0" xfId="0" applyAlignment="1">
      <alignment horizontal="left" vertical="center" wrapText="1"/>
    </xf>
    <xf numFmtId="0" fontId="5" fillId="0" borderId="0" xfId="1" applyFont="1" applyAlignment="1">
      <alignment horizontal="left" vertical="center"/>
    </xf>
    <xf numFmtId="0" fontId="3" fillId="0" borderId="8" xfId="1" applyFont="1" applyBorder="1" applyAlignment="1" applyProtection="1">
      <alignment horizontal="center" vertical="center"/>
      <protection locked="0"/>
    </xf>
    <xf numFmtId="0" fontId="3" fillId="0" borderId="8" xfId="1" applyFont="1" applyBorder="1" applyAlignment="1">
      <alignment horizontal="center" vertical="center" shrinkToFit="1"/>
    </xf>
    <xf numFmtId="0" fontId="3" fillId="0" borderId="35" xfId="1" applyFont="1" applyBorder="1" applyAlignment="1">
      <alignment horizontal="center" vertical="center" shrinkToFit="1"/>
    </xf>
    <xf numFmtId="0" fontId="3" fillId="0" borderId="37" xfId="1" applyFont="1" applyBorder="1" applyAlignment="1">
      <alignment horizontal="center" vertical="center" shrinkToFit="1"/>
    </xf>
    <xf numFmtId="0" fontId="3" fillId="0" borderId="39" xfId="1" applyFont="1" applyBorder="1" applyAlignment="1">
      <alignment horizontal="center" vertical="center"/>
    </xf>
    <xf numFmtId="0" fontId="3" fillId="0" borderId="41" xfId="1" applyFont="1" applyBorder="1" applyAlignment="1" applyProtection="1">
      <alignment horizontal="center" vertical="center"/>
      <protection locked="0"/>
    </xf>
    <xf numFmtId="0" fontId="3" fillId="0" borderId="1" xfId="1" applyFont="1" applyBorder="1" applyAlignment="1">
      <alignment horizontal="center" vertical="center"/>
    </xf>
    <xf numFmtId="0" fontId="3" fillId="0" borderId="37" xfId="1" applyFont="1" applyBorder="1" applyAlignment="1" applyProtection="1">
      <alignment horizontal="center" vertical="center"/>
      <protection locked="0"/>
    </xf>
    <xf numFmtId="0" fontId="3" fillId="0" borderId="34" xfId="1" applyFont="1" applyBorder="1" applyAlignment="1">
      <alignment horizontal="right" vertical="center"/>
    </xf>
    <xf numFmtId="0" fontId="3" fillId="0" borderId="35" xfId="1" applyFont="1" applyBorder="1" applyAlignment="1">
      <alignment horizontal="right" vertical="center"/>
    </xf>
    <xf numFmtId="0" fontId="3" fillId="0" borderId="36" xfId="1" applyFont="1" applyBorder="1" applyAlignment="1">
      <alignment horizontal="right" vertical="center"/>
    </xf>
    <xf numFmtId="0" fontId="5" fillId="0" borderId="34" xfId="1" applyFont="1" applyBorder="1" applyAlignment="1">
      <alignment horizontal="center" vertical="center" wrapText="1"/>
    </xf>
    <xf numFmtId="0" fontId="5" fillId="0" borderId="35" xfId="1" applyFont="1" applyBorder="1" applyAlignment="1">
      <alignment horizontal="center" vertical="center" wrapText="1"/>
    </xf>
    <xf numFmtId="0" fontId="5" fillId="0" borderId="36" xfId="1" applyFont="1" applyBorder="1" applyAlignment="1">
      <alignment horizontal="center" vertical="center" wrapText="1"/>
    </xf>
    <xf numFmtId="0" fontId="3" fillId="0" borderId="34" xfId="1" applyFont="1" applyBorder="1" applyAlignment="1" applyProtection="1">
      <alignment horizontal="center" vertical="center"/>
      <protection locked="0"/>
    </xf>
    <xf numFmtId="0" fontId="3" fillId="0" borderId="36" xfId="1" applyFont="1" applyBorder="1" applyAlignment="1" applyProtection="1">
      <alignment horizontal="center" vertical="center"/>
      <protection locked="0"/>
    </xf>
    <xf numFmtId="0" fontId="3" fillId="0" borderId="36" xfId="1" applyFont="1" applyBorder="1" applyAlignment="1">
      <alignment horizontal="center" vertical="center"/>
    </xf>
    <xf numFmtId="0" fontId="5" fillId="0" borderId="35" xfId="1" applyFont="1" applyBorder="1" applyAlignment="1">
      <alignment horizontal="center" vertical="center"/>
    </xf>
    <xf numFmtId="0" fontId="3" fillId="0" borderId="0" xfId="1" applyFont="1" applyAlignment="1">
      <alignment horizontal="center" vertical="center"/>
    </xf>
    <xf numFmtId="0" fontId="4" fillId="0" borderId="0" xfId="1" applyFont="1" applyAlignment="1">
      <alignment horizontal="right" vertical="center"/>
    </xf>
    <xf numFmtId="0" fontId="4" fillId="0" borderId="0" xfId="1" applyFont="1" applyAlignment="1">
      <alignment horizontal="center" vertical="center"/>
    </xf>
    <xf numFmtId="0" fontId="3" fillId="0" borderId="25"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4" xfId="1" applyFont="1" applyBorder="1" applyAlignment="1">
      <alignment horizontal="center" vertical="center"/>
    </xf>
    <xf numFmtId="0" fontId="3" fillId="0" borderId="41" xfId="1" applyFont="1" applyBorder="1" applyAlignment="1">
      <alignment horizontal="center" vertical="center"/>
    </xf>
    <xf numFmtId="0" fontId="3" fillId="0" borderId="45" xfId="1" applyFont="1" applyBorder="1" applyAlignment="1" applyProtection="1">
      <alignment horizontal="center" vertical="center"/>
      <protection locked="0"/>
    </xf>
    <xf numFmtId="0" fontId="5" fillId="0" borderId="0" xfId="1" applyFont="1" applyAlignment="1">
      <alignment vertical="center" wrapText="1"/>
    </xf>
    <xf numFmtId="0" fontId="3" fillId="0" borderId="34" xfId="1" applyFont="1" applyBorder="1" applyAlignment="1">
      <alignment horizontal="center" vertical="center" shrinkToFit="1"/>
    </xf>
    <xf numFmtId="0" fontId="3" fillId="0" borderId="36" xfId="1" applyFont="1" applyBorder="1" applyAlignment="1">
      <alignment horizontal="center" vertical="center" shrinkToFit="1"/>
    </xf>
    <xf numFmtId="0" fontId="8" fillId="0" borderId="0" xfId="1" applyFont="1" applyAlignment="1">
      <alignment horizontal="left" vertical="center" wrapText="1"/>
    </xf>
    <xf numFmtId="0" fontId="5" fillId="0" borderId="0" xfId="1" applyFont="1" applyAlignment="1">
      <alignment horizontal="left" vertical="center" wrapText="1" shrinkToFit="1"/>
    </xf>
    <xf numFmtId="0" fontId="5" fillId="0" borderId="11" xfId="1" applyFont="1" applyBorder="1" applyAlignment="1">
      <alignment horizontal="left" vertical="center" wrapText="1"/>
    </xf>
    <xf numFmtId="0" fontId="1" fillId="0" borderId="0" xfId="0" applyFont="1" applyAlignment="1">
      <alignment horizontal="left" vertical="center" wrapText="1"/>
    </xf>
    <xf numFmtId="0" fontId="1" fillId="0" borderId="11"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3" fillId="3" borderId="2" xfId="1" applyFont="1" applyFill="1" applyBorder="1" applyAlignment="1" applyProtection="1">
      <alignment horizontal="center" vertical="center" shrinkToFit="1"/>
      <protection locked="0"/>
    </xf>
    <xf numFmtId="0" fontId="3" fillId="3" borderId="2" xfId="1" applyFont="1" applyFill="1" applyBorder="1" applyAlignment="1" applyProtection="1">
      <alignment horizontal="center" vertical="center"/>
      <protection locked="0"/>
    </xf>
    <xf numFmtId="0" fontId="3" fillId="3" borderId="19" xfId="1" applyFont="1" applyFill="1" applyBorder="1" applyAlignment="1" applyProtection="1">
      <alignment horizontal="center" vertical="center"/>
      <protection locked="0"/>
    </xf>
    <xf numFmtId="0" fontId="18" fillId="0" borderId="0" xfId="2" applyFont="1" applyAlignment="1">
      <alignment horizontal="distributed" vertical="center" wrapText="1"/>
    </xf>
    <xf numFmtId="0" fontId="18" fillId="0" borderId="100" xfId="2" applyFont="1" applyBorder="1" applyAlignment="1">
      <alignment vertical="top" wrapText="1"/>
    </xf>
    <xf numFmtId="0" fontId="18" fillId="0" borderId="60" xfId="2" applyFont="1" applyBorder="1" applyAlignment="1">
      <alignment vertical="top" wrapText="1"/>
    </xf>
    <xf numFmtId="0" fontId="18" fillId="0" borderId="87" xfId="2" applyFont="1" applyBorder="1" applyAlignment="1">
      <alignment vertical="top" wrapText="1"/>
    </xf>
    <xf numFmtId="0" fontId="18" fillId="0" borderId="57" xfId="2" applyFont="1" applyBorder="1" applyAlignment="1">
      <alignment vertical="top" wrapText="1"/>
    </xf>
    <xf numFmtId="0" fontId="16" fillId="0" borderId="0" xfId="2" applyFont="1" applyAlignment="1">
      <alignment horizontal="right"/>
    </xf>
    <xf numFmtId="0" fontId="16" fillId="0" borderId="0" xfId="2" applyFont="1"/>
    <xf numFmtId="0" fontId="16" fillId="0" borderId="0" xfId="2" applyFont="1" applyAlignment="1" applyProtection="1">
      <alignment horizontal="left"/>
      <protection locked="0"/>
    </xf>
    <xf numFmtId="0" fontId="18" fillId="0" borderId="73" xfId="2" applyFont="1" applyBorder="1" applyAlignment="1">
      <alignment horizontal="center" vertical="center" wrapText="1"/>
    </xf>
    <xf numFmtId="0" fontId="18" fillId="0" borderId="51" xfId="2" applyFont="1" applyBorder="1" applyAlignment="1">
      <alignment horizontal="center" vertical="center" wrapText="1"/>
    </xf>
    <xf numFmtId="0" fontId="18" fillId="0" borderId="104" xfId="2" applyFont="1" applyBorder="1" applyAlignment="1">
      <alignment horizontal="center" vertical="center" wrapText="1"/>
    </xf>
    <xf numFmtId="0" fontId="18" fillId="0" borderId="75" xfId="2" applyFont="1" applyBorder="1" applyAlignment="1">
      <alignment horizontal="center" vertical="center" wrapText="1"/>
    </xf>
    <xf numFmtId="0" fontId="18" fillId="0" borderId="76" xfId="2" applyFont="1" applyBorder="1" applyAlignment="1">
      <alignment horizontal="center" vertical="center" wrapText="1"/>
    </xf>
    <xf numFmtId="0" fontId="18" fillId="0" borderId="77" xfId="2" applyFont="1" applyBorder="1" applyAlignment="1">
      <alignment horizontal="center" vertical="center" wrapText="1"/>
    </xf>
    <xf numFmtId="0" fontId="18" fillId="0" borderId="78" xfId="2" applyFont="1" applyBorder="1" applyAlignment="1">
      <alignment horizontal="center" vertical="center" wrapText="1"/>
    </xf>
    <xf numFmtId="0" fontId="18" fillId="0" borderId="79" xfId="2" applyFont="1" applyBorder="1" applyAlignment="1">
      <alignment horizontal="center" vertical="center" wrapText="1"/>
    </xf>
    <xf numFmtId="0" fontId="18" fillId="0" borderId="80" xfId="2" applyFont="1" applyBorder="1" applyAlignment="1">
      <alignment horizontal="center" vertical="center" wrapText="1"/>
    </xf>
    <xf numFmtId="0" fontId="18" fillId="0" borderId="81" xfId="2" applyFont="1" applyBorder="1" applyAlignment="1">
      <alignment horizontal="center" vertical="center" wrapText="1"/>
    </xf>
    <xf numFmtId="0" fontId="18" fillId="0" borderId="82" xfId="2" applyFont="1" applyBorder="1" applyAlignment="1">
      <alignment horizontal="distributed" vertical="center" wrapText="1"/>
    </xf>
    <xf numFmtId="0" fontId="18" fillId="0" borderId="54" xfId="2" applyFont="1" applyBorder="1" applyAlignment="1">
      <alignment horizontal="distributed" vertical="center" wrapText="1"/>
    </xf>
    <xf numFmtId="0" fontId="18" fillId="0" borderId="98" xfId="2" applyFont="1" applyBorder="1" applyAlignment="1">
      <alignment horizontal="distributed" vertical="center" wrapText="1"/>
    </xf>
    <xf numFmtId="0" fontId="18" fillId="0" borderId="83" xfId="2" applyFont="1" applyBorder="1" applyAlignment="1">
      <alignment horizontal="distributed" vertical="center" wrapText="1"/>
    </xf>
    <xf numFmtId="0" fontId="18" fillId="0" borderId="85" xfId="2" applyFont="1" applyBorder="1" applyAlignment="1">
      <alignment horizontal="distributed" vertical="center" wrapText="1"/>
    </xf>
    <xf numFmtId="0" fontId="18" fillId="0" borderId="99" xfId="2" applyFont="1" applyBorder="1" applyAlignment="1">
      <alignment horizontal="distributed" vertical="center" wrapText="1"/>
    </xf>
    <xf numFmtId="0" fontId="3" fillId="0" borderId="1"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20" xfId="1" applyFont="1" applyBorder="1" applyAlignment="1">
      <alignment horizontal="center" vertical="center"/>
    </xf>
    <xf numFmtId="0" fontId="3" fillId="0" borderId="4" xfId="1" applyFont="1" applyBorder="1" applyAlignment="1">
      <alignment horizontal="center" vertical="center"/>
    </xf>
    <xf numFmtId="176" fontId="3" fillId="0" borderId="19" xfId="1" applyNumberFormat="1" applyFont="1" applyBorder="1" applyAlignment="1">
      <alignment horizontal="center" vertical="center"/>
    </xf>
    <xf numFmtId="176" fontId="3" fillId="0" borderId="20" xfId="1" applyNumberFormat="1" applyFont="1" applyBorder="1" applyAlignment="1">
      <alignment horizontal="center" vertical="center"/>
    </xf>
    <xf numFmtId="176" fontId="3" fillId="0" borderId="4" xfId="1" applyNumberFormat="1" applyFont="1" applyBorder="1" applyAlignment="1">
      <alignment horizontal="center" vertical="center"/>
    </xf>
    <xf numFmtId="176" fontId="3" fillId="0" borderId="18" xfId="1" applyNumberFormat="1" applyFont="1" applyBorder="1" applyAlignment="1">
      <alignment horizontal="center" vertical="center"/>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3" fillId="0" borderId="23" xfId="1" applyFont="1" applyBorder="1" applyAlignment="1">
      <alignment horizontal="center" vertical="center"/>
    </xf>
    <xf numFmtId="0" fontId="3" fillId="0" borderId="38" xfId="1" applyFont="1" applyBorder="1" applyAlignment="1">
      <alignment horizontal="center" vertical="center"/>
    </xf>
    <xf numFmtId="0" fontId="3" fillId="0" borderId="34" xfId="1" applyFont="1" applyBorder="1" applyAlignment="1">
      <alignment horizontal="center" vertical="center"/>
    </xf>
    <xf numFmtId="0" fontId="3" fillId="0" borderId="6"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45" xfId="1" applyFont="1" applyBorder="1" applyAlignment="1">
      <alignment horizontal="center" vertical="center"/>
    </xf>
    <xf numFmtId="0" fontId="3" fillId="0" borderId="43" xfId="1" applyFont="1" applyBorder="1" applyAlignment="1">
      <alignment horizontal="center" vertical="center"/>
    </xf>
    <xf numFmtId="0" fontId="3" fillId="0" borderId="26" xfId="1" applyFont="1" applyBorder="1" applyAlignment="1">
      <alignment horizontal="center" vertical="center"/>
    </xf>
    <xf numFmtId="0" fontId="28" fillId="0" borderId="47" xfId="1" applyFont="1" applyBorder="1" applyAlignment="1" applyProtection="1">
      <alignment horizontal="center" vertical="center" textRotation="255" wrapText="1"/>
      <protection locked="0"/>
    </xf>
    <xf numFmtId="0" fontId="28" fillId="0" borderId="48" xfId="1" applyFont="1" applyBorder="1" applyAlignment="1" applyProtection="1">
      <alignment horizontal="center" vertical="center" textRotation="255" wrapText="1"/>
      <protection locked="0"/>
    </xf>
    <xf numFmtId="0" fontId="28" fillId="0" borderId="5" xfId="1" applyFont="1" applyBorder="1" applyAlignment="1" applyProtection="1">
      <alignment horizontal="center" vertical="center" textRotation="255" wrapText="1"/>
      <protection locked="0"/>
    </xf>
    <xf numFmtId="0" fontId="29" fillId="0" borderId="0" xfId="1" applyFont="1" applyAlignment="1">
      <alignment horizontal="left" vertical="center"/>
    </xf>
  </cellXfs>
  <cellStyles count="6">
    <cellStyle name="標準" xfId="0" builtinId="0"/>
    <cellStyle name="標準 2" xfId="3" xr:uid="{00000000-0005-0000-0000-000001000000}"/>
    <cellStyle name="標準 3" xfId="4" xr:uid="{00000000-0005-0000-0000-000002000000}"/>
    <cellStyle name="標準 4" xfId="2" xr:uid="{00000000-0005-0000-0000-000003000000}"/>
    <cellStyle name="標準 5" xfId="5" xr:uid="{00000000-0005-0000-0000-000004000000}"/>
    <cellStyle name="標準_③-２加算様式（就労）"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60</xdr:col>
      <xdr:colOff>76200</xdr:colOff>
      <xdr:row>0</xdr:row>
      <xdr:rowOff>95250</xdr:rowOff>
    </xdr:from>
    <xdr:to>
      <xdr:col>71</xdr:col>
      <xdr:colOff>28575</xdr:colOff>
      <xdr:row>1</xdr:row>
      <xdr:rowOff>247650</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12611100" y="95250"/>
          <a:ext cx="2152650" cy="419100"/>
        </a:xfrm>
        <a:prstGeom prst="rightArrow">
          <a:avLst/>
        </a:prstGeom>
        <a:no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60</xdr:col>
      <xdr:colOff>104775</xdr:colOff>
      <xdr:row>0</xdr:row>
      <xdr:rowOff>114300</xdr:rowOff>
    </xdr:from>
    <xdr:to>
      <xdr:col>71</xdr:col>
      <xdr:colOff>57150</xdr:colOff>
      <xdr:row>2</xdr:row>
      <xdr:rowOff>0</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a:off x="12639675" y="114300"/>
          <a:ext cx="2152650" cy="419100"/>
        </a:xfrm>
        <a:prstGeom prst="rightArrow">
          <a:avLst/>
        </a:prstGeom>
        <a:noFill/>
        <a:ln w="25400" cap="flat" cmpd="sng" algn="ctr">
          <a:solidFill>
            <a:srgbClr val="9BBB59">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60</xdr:col>
      <xdr:colOff>114300</xdr:colOff>
      <xdr:row>0</xdr:row>
      <xdr:rowOff>95250</xdr:rowOff>
    </xdr:from>
    <xdr:to>
      <xdr:col>71</xdr:col>
      <xdr:colOff>66675</xdr:colOff>
      <xdr:row>1</xdr:row>
      <xdr:rowOff>247650</xdr:rowOff>
    </xdr:to>
    <xdr:sp macro="" textlink="">
      <xdr:nvSpPr>
        <xdr:cNvPr id="3" name="右矢印 2">
          <a:extLst>
            <a:ext uri="{FF2B5EF4-FFF2-40B4-BE49-F238E27FC236}">
              <a16:creationId xmlns:a16="http://schemas.microsoft.com/office/drawing/2014/main" id="{00000000-0008-0000-0300-000003000000}"/>
            </a:ext>
          </a:extLst>
        </xdr:cNvPr>
        <xdr:cNvSpPr/>
      </xdr:nvSpPr>
      <xdr:spPr>
        <a:xfrm>
          <a:off x="12649200" y="95250"/>
          <a:ext cx="2152650" cy="419100"/>
        </a:xfrm>
        <a:prstGeom prst="rightArrow">
          <a:avLst/>
        </a:prstGeom>
        <a:noFill/>
        <a:ln w="25400" cap="flat" cmpd="sng" algn="ctr">
          <a:solidFill>
            <a:srgbClr val="9BBB59">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60</xdr:col>
      <xdr:colOff>133350</xdr:colOff>
      <xdr:row>0</xdr:row>
      <xdr:rowOff>76200</xdr:rowOff>
    </xdr:from>
    <xdr:to>
      <xdr:col>71</xdr:col>
      <xdr:colOff>85725</xdr:colOff>
      <xdr:row>1</xdr:row>
      <xdr:rowOff>228600</xdr:rowOff>
    </xdr:to>
    <xdr:sp macro="" textlink="">
      <xdr:nvSpPr>
        <xdr:cNvPr id="3" name="右矢印 2">
          <a:extLst>
            <a:ext uri="{FF2B5EF4-FFF2-40B4-BE49-F238E27FC236}">
              <a16:creationId xmlns:a16="http://schemas.microsoft.com/office/drawing/2014/main" id="{00000000-0008-0000-0400-000003000000}"/>
            </a:ext>
          </a:extLst>
        </xdr:cNvPr>
        <xdr:cNvSpPr/>
      </xdr:nvSpPr>
      <xdr:spPr>
        <a:xfrm>
          <a:off x="12668250" y="76200"/>
          <a:ext cx="2152650" cy="419100"/>
        </a:xfrm>
        <a:prstGeom prst="rightArrow">
          <a:avLst/>
        </a:prstGeom>
        <a:noFill/>
        <a:ln w="25400" cap="flat" cmpd="sng" algn="ctr">
          <a:solidFill>
            <a:srgbClr val="9BBB59">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60</xdr:col>
      <xdr:colOff>114300</xdr:colOff>
      <xdr:row>0</xdr:row>
      <xdr:rowOff>95250</xdr:rowOff>
    </xdr:from>
    <xdr:to>
      <xdr:col>71</xdr:col>
      <xdr:colOff>66675</xdr:colOff>
      <xdr:row>1</xdr:row>
      <xdr:rowOff>247650</xdr:rowOff>
    </xdr:to>
    <xdr:sp macro="" textlink="">
      <xdr:nvSpPr>
        <xdr:cNvPr id="3" name="右矢印 2">
          <a:extLst>
            <a:ext uri="{FF2B5EF4-FFF2-40B4-BE49-F238E27FC236}">
              <a16:creationId xmlns:a16="http://schemas.microsoft.com/office/drawing/2014/main" id="{00000000-0008-0000-0500-000003000000}"/>
            </a:ext>
          </a:extLst>
        </xdr:cNvPr>
        <xdr:cNvSpPr/>
      </xdr:nvSpPr>
      <xdr:spPr>
        <a:xfrm>
          <a:off x="12649200" y="95250"/>
          <a:ext cx="2152650" cy="419100"/>
        </a:xfrm>
        <a:prstGeom prst="rightArrow">
          <a:avLst/>
        </a:prstGeom>
        <a:noFill/>
        <a:ln w="25400" cap="flat" cmpd="sng" algn="ctr">
          <a:solidFill>
            <a:srgbClr val="9BBB59">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60</xdr:col>
      <xdr:colOff>133350</xdr:colOff>
      <xdr:row>0</xdr:row>
      <xdr:rowOff>66675</xdr:rowOff>
    </xdr:from>
    <xdr:to>
      <xdr:col>71</xdr:col>
      <xdr:colOff>85725</xdr:colOff>
      <xdr:row>1</xdr:row>
      <xdr:rowOff>219075</xdr:rowOff>
    </xdr:to>
    <xdr:sp macro="" textlink="">
      <xdr:nvSpPr>
        <xdr:cNvPr id="2" name="右矢印 1">
          <a:extLst>
            <a:ext uri="{FF2B5EF4-FFF2-40B4-BE49-F238E27FC236}">
              <a16:creationId xmlns:a16="http://schemas.microsoft.com/office/drawing/2014/main" id="{00000000-0008-0000-0600-000002000000}"/>
            </a:ext>
          </a:extLst>
        </xdr:cNvPr>
        <xdr:cNvSpPr/>
      </xdr:nvSpPr>
      <xdr:spPr>
        <a:xfrm>
          <a:off x="12668250" y="66675"/>
          <a:ext cx="2152650" cy="419100"/>
        </a:xfrm>
        <a:prstGeom prst="rightArrow">
          <a:avLst/>
        </a:prstGeom>
        <a:noFill/>
        <a:ln w="25400" cap="flat" cmpd="sng" algn="ctr">
          <a:solidFill>
            <a:srgbClr val="9BBB59">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13"/>
  <sheetViews>
    <sheetView workbookViewId="0">
      <selection activeCell="N7" sqref="N7"/>
    </sheetView>
  </sheetViews>
  <sheetFormatPr defaultRowHeight="13.5"/>
  <cols>
    <col min="1" max="1" width="3.375" bestFit="1" customWidth="1"/>
  </cols>
  <sheetData>
    <row r="3" spans="1:4" ht="18.75">
      <c r="A3" s="147" t="s">
        <v>157</v>
      </c>
      <c r="B3" s="147" t="s">
        <v>158</v>
      </c>
      <c r="C3" s="147"/>
      <c r="D3" s="147"/>
    </row>
    <row r="4" spans="1:4" ht="18.75">
      <c r="A4" s="147"/>
      <c r="B4" s="147"/>
      <c r="C4" s="147"/>
      <c r="D4" s="147"/>
    </row>
    <row r="5" spans="1:4" ht="18.75">
      <c r="A5" s="147" t="s">
        <v>159</v>
      </c>
      <c r="B5" s="147" t="s">
        <v>160</v>
      </c>
      <c r="C5" s="147"/>
      <c r="D5" s="147"/>
    </row>
    <row r="6" spans="1:4" ht="18.75">
      <c r="A6" s="147"/>
      <c r="B6" s="147"/>
      <c r="C6" s="147"/>
      <c r="D6" s="147"/>
    </row>
    <row r="7" spans="1:4" ht="18.75">
      <c r="A7" s="147" t="s">
        <v>161</v>
      </c>
      <c r="B7" s="147" t="s">
        <v>179</v>
      </c>
      <c r="C7" s="147"/>
      <c r="D7" s="147"/>
    </row>
    <row r="8" spans="1:4" ht="18.75">
      <c r="A8" s="147"/>
      <c r="B8" s="147"/>
      <c r="C8" s="147"/>
      <c r="D8" s="147"/>
    </row>
    <row r="9" spans="1:4" ht="18.75">
      <c r="A9" s="147" t="s">
        <v>162</v>
      </c>
      <c r="B9" s="147" t="s">
        <v>180</v>
      </c>
      <c r="C9" s="147"/>
      <c r="D9" s="147"/>
    </row>
    <row r="11" spans="1:4" ht="18.75">
      <c r="A11" s="147" t="s">
        <v>163</v>
      </c>
      <c r="B11" s="147" t="s">
        <v>164</v>
      </c>
      <c r="C11" s="147"/>
    </row>
    <row r="13" spans="1:4" ht="18.75">
      <c r="A13" s="147" t="s">
        <v>173</v>
      </c>
      <c r="B13" s="147" t="s">
        <v>174</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V38"/>
  <sheetViews>
    <sheetView showGridLines="0" tabSelected="1" topLeftCell="C1" zoomScaleNormal="100" zoomScaleSheetLayoutView="80" workbookViewId="0">
      <selection activeCell="BQ9" sqref="BQ9"/>
    </sheetView>
  </sheetViews>
  <sheetFormatPr defaultRowHeight="21" customHeight="1"/>
  <cols>
    <col min="1" max="4" width="2.625" style="19" customWidth="1"/>
    <col min="5" max="18" width="2.625" style="1" customWidth="1"/>
    <col min="19" max="46" width="2.875" style="1" customWidth="1"/>
    <col min="47" max="72" width="2.625" style="1" customWidth="1"/>
    <col min="73" max="73" width="11.625" style="1" bestFit="1" customWidth="1"/>
    <col min="74" max="74" width="13" style="1" bestFit="1" customWidth="1"/>
    <col min="75" max="16384" width="9" style="1"/>
  </cols>
  <sheetData>
    <row r="1" spans="1:74" ht="21" customHeight="1">
      <c r="A1" s="21" t="s">
        <v>0</v>
      </c>
      <c r="B1" s="21"/>
      <c r="C1" s="21"/>
      <c r="D1" s="21"/>
      <c r="E1" s="21"/>
      <c r="F1" s="21"/>
      <c r="G1" s="21"/>
      <c r="H1" s="21"/>
      <c r="I1" s="21"/>
      <c r="J1" s="21"/>
      <c r="K1" s="21"/>
      <c r="L1" s="21"/>
      <c r="M1" s="21"/>
      <c r="N1" s="21"/>
      <c r="O1" s="21"/>
      <c r="P1" s="21"/>
      <c r="Q1" s="21"/>
      <c r="R1" s="21"/>
      <c r="S1" s="21"/>
      <c r="T1" s="21"/>
      <c r="U1" s="21"/>
      <c r="V1" s="21"/>
      <c r="W1" s="21"/>
      <c r="X1" s="21"/>
      <c r="Y1" s="21"/>
      <c r="Z1" s="22"/>
      <c r="AA1" s="21"/>
      <c r="AB1" s="21"/>
      <c r="AC1" s="21"/>
      <c r="AD1" s="21"/>
      <c r="AE1" s="21"/>
      <c r="AF1" s="21"/>
      <c r="AG1" s="21"/>
      <c r="AH1" s="21"/>
      <c r="AI1" s="21"/>
      <c r="AJ1" s="21"/>
      <c r="AK1" s="21"/>
      <c r="AL1" s="21"/>
      <c r="AM1" s="21"/>
      <c r="AN1" s="21"/>
      <c r="AO1" s="21"/>
      <c r="AP1" s="21"/>
      <c r="AQ1" s="21"/>
      <c r="AR1" s="21"/>
      <c r="AS1" s="21"/>
      <c r="AT1" s="21"/>
      <c r="AU1" s="21"/>
      <c r="AV1" s="21"/>
      <c r="AW1" s="21"/>
      <c r="BU1" s="9" t="s">
        <v>80</v>
      </c>
      <c r="BV1" s="42">
        <v>2025</v>
      </c>
    </row>
    <row r="2" spans="1:74" ht="21" customHeight="1">
      <c r="A2" s="225" t="s">
        <v>76</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1" t="s">
        <v>79</v>
      </c>
      <c r="AJ2" s="226" t="str">
        <f>IF($BV$1=2019,"R元","R"&amp;($BV$1-2018))</f>
        <v>R7</v>
      </c>
      <c r="AK2" s="226"/>
      <c r="AL2" s="36" t="s">
        <v>77</v>
      </c>
      <c r="AM2" s="225">
        <f>BV2</f>
        <v>4</v>
      </c>
      <c r="AN2" s="225"/>
      <c r="AO2" s="35" t="s">
        <v>78</v>
      </c>
      <c r="AP2" s="35"/>
      <c r="AQ2" s="35"/>
      <c r="AR2" s="35"/>
      <c r="AS2" s="35"/>
      <c r="AT2" s="35"/>
      <c r="AU2" s="35"/>
      <c r="AV2" s="35"/>
      <c r="AW2" s="35"/>
      <c r="AX2" s="35"/>
      <c r="AY2" s="35"/>
      <c r="AZ2" s="35"/>
      <c r="BA2" s="35"/>
      <c r="BB2" s="35"/>
      <c r="BC2" s="35"/>
      <c r="BD2" s="35"/>
      <c r="BE2" s="35"/>
      <c r="BF2" s="35"/>
      <c r="BU2" s="9" t="s">
        <v>81</v>
      </c>
      <c r="BV2" s="42">
        <v>4</v>
      </c>
    </row>
    <row r="3" spans="1:74" ht="9.75" customHeight="1" thickBot="1">
      <c r="A3" s="1"/>
      <c r="B3" s="1"/>
      <c r="C3" s="1"/>
      <c r="D3" s="1"/>
    </row>
    <row r="4" spans="1:74" ht="21" customHeight="1" thickBot="1">
      <c r="A4" s="229" t="s">
        <v>1</v>
      </c>
      <c r="B4" s="230"/>
      <c r="C4" s="230"/>
      <c r="D4" s="230"/>
      <c r="E4" s="230"/>
      <c r="F4" s="230"/>
      <c r="G4" s="230"/>
      <c r="H4" s="230"/>
      <c r="I4" s="230"/>
      <c r="J4" s="230"/>
      <c r="K4" s="230"/>
      <c r="L4" s="230"/>
      <c r="M4" s="230"/>
      <c r="N4" s="230"/>
      <c r="O4" s="230"/>
      <c r="P4" s="230"/>
      <c r="Q4" s="230"/>
      <c r="R4" s="230"/>
      <c r="S4" s="211" t="s">
        <v>83</v>
      </c>
      <c r="T4" s="211"/>
      <c r="U4" s="211"/>
      <c r="V4" s="211"/>
      <c r="W4" s="211"/>
      <c r="X4" s="211"/>
      <c r="Y4" s="211"/>
      <c r="Z4" s="211"/>
      <c r="AA4" s="211"/>
      <c r="AB4" s="211"/>
      <c r="AC4" s="211"/>
      <c r="AD4" s="211"/>
      <c r="AE4" s="211"/>
      <c r="AF4" s="230" t="s">
        <v>2</v>
      </c>
      <c r="AG4" s="230"/>
      <c r="AH4" s="230"/>
      <c r="AI4" s="230"/>
      <c r="AJ4" s="230"/>
      <c r="AK4" s="230"/>
      <c r="AL4" s="230"/>
      <c r="AM4" s="230"/>
      <c r="AN4" s="211" t="s">
        <v>165</v>
      </c>
      <c r="AO4" s="211"/>
      <c r="AP4" s="211"/>
      <c r="AQ4" s="211"/>
      <c r="AR4" s="211"/>
      <c r="AS4" s="211"/>
      <c r="AT4" s="211"/>
      <c r="AU4" s="211"/>
      <c r="AV4" s="211"/>
      <c r="AW4" s="211"/>
      <c r="AX4" s="211"/>
      <c r="AY4" s="211"/>
      <c r="AZ4" s="211"/>
      <c r="BA4" s="211"/>
      <c r="BB4" s="211"/>
      <c r="BC4" s="211"/>
      <c r="BD4" s="211"/>
      <c r="BE4" s="211"/>
      <c r="BF4" s="231"/>
    </row>
    <row r="5" spans="1:74" ht="21" customHeight="1" thickBot="1">
      <c r="A5" s="186" t="s">
        <v>3</v>
      </c>
      <c r="B5" s="187"/>
      <c r="C5" s="187"/>
      <c r="D5" s="187"/>
      <c r="E5" s="187"/>
      <c r="F5" s="187"/>
      <c r="G5" s="187"/>
      <c r="H5" s="206">
        <v>20</v>
      </c>
      <c r="I5" s="194"/>
      <c r="J5" s="194"/>
      <c r="K5" s="194"/>
      <c r="L5" s="194"/>
      <c r="M5" s="194"/>
      <c r="N5" s="194"/>
      <c r="O5" s="194"/>
      <c r="P5" s="194"/>
      <c r="Q5" s="194"/>
      <c r="R5" s="194"/>
      <c r="S5" s="207" t="s">
        <v>4</v>
      </c>
      <c r="T5" s="208"/>
      <c r="U5" s="208"/>
      <c r="V5" s="208"/>
      <c r="W5" s="208"/>
      <c r="X5" s="208"/>
      <c r="Y5" s="208"/>
      <c r="Z5" s="209"/>
      <c r="AA5" s="206"/>
      <c r="AB5" s="194"/>
      <c r="AC5" s="194"/>
      <c r="AD5" s="194"/>
      <c r="AE5" s="194"/>
      <c r="AF5" s="194"/>
      <c r="AG5" s="194"/>
      <c r="AH5" s="194"/>
      <c r="AI5" s="194"/>
      <c r="AJ5" s="213"/>
      <c r="AK5" s="177" t="s">
        <v>5</v>
      </c>
      <c r="AL5" s="178"/>
      <c r="AM5" s="178"/>
      <c r="AN5" s="178"/>
      <c r="AO5" s="178"/>
      <c r="AP5" s="178"/>
      <c r="AQ5" s="178"/>
      <c r="AR5" s="178"/>
      <c r="AS5" s="179"/>
      <c r="AT5" s="206" t="s">
        <v>84</v>
      </c>
      <c r="AU5" s="194"/>
      <c r="AV5" s="194"/>
      <c r="AW5" s="194" t="str">
        <f>IF($AA$5="","",$AA$5/10)</f>
        <v/>
      </c>
      <c r="AX5" s="194"/>
      <c r="AY5" s="194"/>
      <c r="AZ5" s="194" t="s">
        <v>85</v>
      </c>
      <c r="BA5" s="194"/>
      <c r="BB5" s="194"/>
      <c r="BC5" s="194" t="str">
        <f>IF($AA$5="","",ROUNDDOWN($AA$5/7.5,1))</f>
        <v/>
      </c>
      <c r="BD5" s="194"/>
      <c r="BE5" s="194"/>
      <c r="BF5" s="221"/>
      <c r="BH5" s="161" t="s">
        <v>152</v>
      </c>
      <c r="BI5" s="162" t="s">
        <v>153</v>
      </c>
      <c r="BJ5" s="162" t="s">
        <v>153</v>
      </c>
      <c r="BK5" s="161" t="s">
        <v>152</v>
      </c>
      <c r="BU5" s="47" t="s">
        <v>91</v>
      </c>
      <c r="BV5" s="47" t="s">
        <v>166</v>
      </c>
    </row>
    <row r="6" spans="1:74" ht="21" customHeight="1" thickBot="1">
      <c r="A6" s="210" t="s">
        <v>6</v>
      </c>
      <c r="B6" s="190"/>
      <c r="C6" s="190"/>
      <c r="D6" s="190"/>
      <c r="E6" s="190"/>
      <c r="F6" s="190"/>
      <c r="G6" s="190"/>
      <c r="H6" s="190"/>
      <c r="I6" s="190"/>
      <c r="J6" s="190"/>
      <c r="K6" s="190"/>
      <c r="L6" s="190"/>
      <c r="M6" s="190"/>
      <c r="N6" s="190"/>
      <c r="O6" s="190"/>
      <c r="P6" s="190"/>
      <c r="Q6" s="190"/>
      <c r="R6" s="190"/>
      <c r="S6" s="211"/>
      <c r="T6" s="211"/>
      <c r="U6" s="211"/>
      <c r="V6" s="211"/>
      <c r="W6" s="211"/>
      <c r="X6" s="211"/>
      <c r="Y6" s="211"/>
      <c r="Z6" s="211"/>
      <c r="AA6" s="211"/>
      <c r="AB6" s="211"/>
      <c r="AC6" s="211"/>
      <c r="AD6" s="211"/>
      <c r="AE6" s="211"/>
      <c r="AF6" s="190" t="s">
        <v>7</v>
      </c>
      <c r="AG6" s="190"/>
      <c r="AH6" s="190"/>
      <c r="AI6" s="190"/>
      <c r="AJ6" s="190"/>
      <c r="AK6" s="190"/>
      <c r="AL6" s="190"/>
      <c r="AM6" s="190"/>
      <c r="AN6" s="191"/>
      <c r="AO6" s="192"/>
      <c r="AP6" s="192"/>
      <c r="AQ6" s="192"/>
      <c r="AR6" s="192"/>
      <c r="AS6" s="192"/>
      <c r="AT6" s="192"/>
      <c r="AU6" s="192"/>
      <c r="AV6" s="192"/>
      <c r="AW6" s="192"/>
      <c r="AX6" s="192"/>
      <c r="AY6" s="192"/>
      <c r="AZ6" s="192"/>
      <c r="BA6" s="192"/>
      <c r="BB6" s="192"/>
      <c r="BC6" s="192"/>
      <c r="BD6" s="192"/>
      <c r="BE6" s="192"/>
      <c r="BF6" s="193"/>
      <c r="BG6" s="139"/>
      <c r="BH6" s="161"/>
      <c r="BI6" s="162"/>
      <c r="BJ6" s="162"/>
      <c r="BK6" s="161"/>
      <c r="BU6" s="137">
        <v>44315</v>
      </c>
      <c r="BV6" s="137"/>
    </row>
    <row r="7" spans="1:74" ht="21" customHeight="1">
      <c r="A7" s="195" t="s">
        <v>8</v>
      </c>
      <c r="B7" s="196"/>
      <c r="C7" s="196"/>
      <c r="D7" s="196"/>
      <c r="E7" s="196"/>
      <c r="F7" s="196"/>
      <c r="G7" s="188" t="s">
        <v>9</v>
      </c>
      <c r="H7" s="188"/>
      <c r="I7" s="188"/>
      <c r="J7" s="188"/>
      <c r="K7" s="188"/>
      <c r="L7" s="196" t="s">
        <v>10</v>
      </c>
      <c r="M7" s="196"/>
      <c r="N7" s="196"/>
      <c r="O7" s="196"/>
      <c r="P7" s="196"/>
      <c r="Q7" s="196"/>
      <c r="R7" s="200"/>
      <c r="S7" s="195" t="s">
        <v>11</v>
      </c>
      <c r="T7" s="196"/>
      <c r="U7" s="196"/>
      <c r="V7" s="196"/>
      <c r="W7" s="196"/>
      <c r="X7" s="196"/>
      <c r="Y7" s="197"/>
      <c r="Z7" s="195" t="s">
        <v>12</v>
      </c>
      <c r="AA7" s="196"/>
      <c r="AB7" s="196"/>
      <c r="AC7" s="196"/>
      <c r="AD7" s="196"/>
      <c r="AE7" s="196"/>
      <c r="AF7" s="197"/>
      <c r="AG7" s="195" t="s">
        <v>13</v>
      </c>
      <c r="AH7" s="196"/>
      <c r="AI7" s="196"/>
      <c r="AJ7" s="196"/>
      <c r="AK7" s="196"/>
      <c r="AL7" s="196"/>
      <c r="AM7" s="197"/>
      <c r="AN7" s="195" t="s">
        <v>14</v>
      </c>
      <c r="AO7" s="196"/>
      <c r="AP7" s="196"/>
      <c r="AQ7" s="196"/>
      <c r="AR7" s="196"/>
      <c r="AS7" s="196"/>
      <c r="AT7" s="197"/>
      <c r="AU7" s="198" t="s">
        <v>19</v>
      </c>
      <c r="AV7" s="188"/>
      <c r="AW7" s="188"/>
      <c r="AX7" s="188" t="s">
        <v>20</v>
      </c>
      <c r="AY7" s="188"/>
      <c r="AZ7" s="188"/>
      <c r="BA7" s="167" t="s">
        <v>21</v>
      </c>
      <c r="BB7" s="168"/>
      <c r="BC7" s="169"/>
      <c r="BD7" s="188" t="s">
        <v>25</v>
      </c>
      <c r="BE7" s="188"/>
      <c r="BF7" s="227"/>
      <c r="BH7" s="159" t="s">
        <v>150</v>
      </c>
      <c r="BI7" s="160" t="s">
        <v>151</v>
      </c>
      <c r="BJ7" s="292" t="s">
        <v>178</v>
      </c>
      <c r="BK7" s="159" t="s">
        <v>154</v>
      </c>
      <c r="BU7" s="137"/>
      <c r="BV7" s="137"/>
    </row>
    <row r="8" spans="1:74" ht="21" customHeight="1">
      <c r="A8" s="212"/>
      <c r="B8" s="201"/>
      <c r="C8" s="201"/>
      <c r="D8" s="201"/>
      <c r="E8" s="201"/>
      <c r="F8" s="201"/>
      <c r="G8" s="189"/>
      <c r="H8" s="189"/>
      <c r="I8" s="189"/>
      <c r="J8" s="189"/>
      <c r="K8" s="189"/>
      <c r="L8" s="201"/>
      <c r="M8" s="201"/>
      <c r="N8" s="201"/>
      <c r="O8" s="201"/>
      <c r="P8" s="201"/>
      <c r="Q8" s="201"/>
      <c r="R8" s="202"/>
      <c r="S8" s="37">
        <f>DATE($BV$1,$BV$2,COLUMN()-18)</f>
        <v>45748</v>
      </c>
      <c r="T8" s="38">
        <f t="shared" ref="T8:AS8" si="0">DATE($BV$1,$BV$2,COLUMN()-18)</f>
        <v>45749</v>
      </c>
      <c r="U8" s="38">
        <f t="shared" si="0"/>
        <v>45750</v>
      </c>
      <c r="V8" s="38">
        <f t="shared" si="0"/>
        <v>45751</v>
      </c>
      <c r="W8" s="38">
        <f t="shared" si="0"/>
        <v>45752</v>
      </c>
      <c r="X8" s="38">
        <f t="shared" si="0"/>
        <v>45753</v>
      </c>
      <c r="Y8" s="39">
        <f t="shared" si="0"/>
        <v>45754</v>
      </c>
      <c r="Z8" s="37">
        <f t="shared" si="0"/>
        <v>45755</v>
      </c>
      <c r="AA8" s="38">
        <f t="shared" si="0"/>
        <v>45756</v>
      </c>
      <c r="AB8" s="38">
        <f t="shared" si="0"/>
        <v>45757</v>
      </c>
      <c r="AC8" s="38">
        <f t="shared" si="0"/>
        <v>45758</v>
      </c>
      <c r="AD8" s="38">
        <f t="shared" si="0"/>
        <v>45759</v>
      </c>
      <c r="AE8" s="38">
        <f t="shared" si="0"/>
        <v>45760</v>
      </c>
      <c r="AF8" s="39">
        <f t="shared" si="0"/>
        <v>45761</v>
      </c>
      <c r="AG8" s="37">
        <f t="shared" si="0"/>
        <v>45762</v>
      </c>
      <c r="AH8" s="38">
        <f t="shared" si="0"/>
        <v>45763</v>
      </c>
      <c r="AI8" s="38">
        <f t="shared" si="0"/>
        <v>45764</v>
      </c>
      <c r="AJ8" s="38">
        <f t="shared" si="0"/>
        <v>45765</v>
      </c>
      <c r="AK8" s="38">
        <f t="shared" si="0"/>
        <v>45766</v>
      </c>
      <c r="AL8" s="38">
        <f t="shared" si="0"/>
        <v>45767</v>
      </c>
      <c r="AM8" s="39">
        <f t="shared" si="0"/>
        <v>45768</v>
      </c>
      <c r="AN8" s="37">
        <f t="shared" si="0"/>
        <v>45769</v>
      </c>
      <c r="AO8" s="38">
        <f t="shared" si="0"/>
        <v>45770</v>
      </c>
      <c r="AP8" s="38">
        <f t="shared" si="0"/>
        <v>45771</v>
      </c>
      <c r="AQ8" s="38">
        <f t="shared" si="0"/>
        <v>45772</v>
      </c>
      <c r="AR8" s="38">
        <f t="shared" si="0"/>
        <v>45773</v>
      </c>
      <c r="AS8" s="38">
        <f t="shared" si="0"/>
        <v>45774</v>
      </c>
      <c r="AT8" s="39">
        <f>DATE($BV$1,$BV$2,COLUMN()-18)</f>
        <v>45775</v>
      </c>
      <c r="AU8" s="199"/>
      <c r="AV8" s="189"/>
      <c r="AW8" s="189"/>
      <c r="AX8" s="189"/>
      <c r="AY8" s="189"/>
      <c r="AZ8" s="189"/>
      <c r="BA8" s="170"/>
      <c r="BB8" s="171"/>
      <c r="BC8" s="172"/>
      <c r="BD8" s="189"/>
      <c r="BE8" s="189"/>
      <c r="BF8" s="228"/>
      <c r="BH8" s="159"/>
      <c r="BI8" s="160"/>
      <c r="BJ8" s="293"/>
      <c r="BK8" s="159"/>
      <c r="BU8" s="137">
        <v>44319</v>
      </c>
      <c r="BV8" s="137"/>
    </row>
    <row r="9" spans="1:74" ht="21" customHeight="1">
      <c r="A9" s="212"/>
      <c r="B9" s="201"/>
      <c r="C9" s="201"/>
      <c r="D9" s="201"/>
      <c r="E9" s="201"/>
      <c r="F9" s="201"/>
      <c r="G9" s="189"/>
      <c r="H9" s="189"/>
      <c r="I9" s="189"/>
      <c r="J9" s="189"/>
      <c r="K9" s="189"/>
      <c r="L9" s="201"/>
      <c r="M9" s="201"/>
      <c r="N9" s="201"/>
      <c r="O9" s="201"/>
      <c r="P9" s="201"/>
      <c r="Q9" s="201"/>
      <c r="R9" s="202"/>
      <c r="S9" s="44" t="str">
        <f>TEXT(S8,"aaa")</f>
        <v>火</v>
      </c>
      <c r="T9" s="45" t="str">
        <f t="shared" ref="T9:AT9" si="1">TEXT(T8,"aaa")</f>
        <v>水</v>
      </c>
      <c r="U9" s="45" t="str">
        <f t="shared" si="1"/>
        <v>木</v>
      </c>
      <c r="V9" s="45" t="str">
        <f t="shared" si="1"/>
        <v>金</v>
      </c>
      <c r="W9" s="45" t="str">
        <f t="shared" si="1"/>
        <v>土</v>
      </c>
      <c r="X9" s="45" t="str">
        <f t="shared" si="1"/>
        <v>日</v>
      </c>
      <c r="Y9" s="46" t="str">
        <f t="shared" si="1"/>
        <v>月</v>
      </c>
      <c r="Z9" s="44" t="str">
        <f t="shared" si="1"/>
        <v>火</v>
      </c>
      <c r="AA9" s="45" t="str">
        <f t="shared" si="1"/>
        <v>水</v>
      </c>
      <c r="AB9" s="45" t="str">
        <f t="shared" si="1"/>
        <v>木</v>
      </c>
      <c r="AC9" s="45" t="str">
        <f t="shared" si="1"/>
        <v>金</v>
      </c>
      <c r="AD9" s="45" t="str">
        <f t="shared" si="1"/>
        <v>土</v>
      </c>
      <c r="AE9" s="45" t="str">
        <f t="shared" si="1"/>
        <v>日</v>
      </c>
      <c r="AF9" s="46" t="str">
        <f t="shared" si="1"/>
        <v>月</v>
      </c>
      <c r="AG9" s="44" t="str">
        <f t="shared" si="1"/>
        <v>火</v>
      </c>
      <c r="AH9" s="45" t="str">
        <f t="shared" si="1"/>
        <v>水</v>
      </c>
      <c r="AI9" s="45" t="str">
        <f t="shared" si="1"/>
        <v>木</v>
      </c>
      <c r="AJ9" s="45" t="str">
        <f t="shared" si="1"/>
        <v>金</v>
      </c>
      <c r="AK9" s="45" t="str">
        <f t="shared" si="1"/>
        <v>土</v>
      </c>
      <c r="AL9" s="45" t="str">
        <f t="shared" si="1"/>
        <v>日</v>
      </c>
      <c r="AM9" s="46" t="str">
        <f t="shared" si="1"/>
        <v>月</v>
      </c>
      <c r="AN9" s="44" t="str">
        <f t="shared" si="1"/>
        <v>火</v>
      </c>
      <c r="AO9" s="45" t="str">
        <f t="shared" si="1"/>
        <v>水</v>
      </c>
      <c r="AP9" s="45" t="str">
        <f t="shared" si="1"/>
        <v>木</v>
      </c>
      <c r="AQ9" s="45" t="str">
        <f t="shared" si="1"/>
        <v>金</v>
      </c>
      <c r="AR9" s="45" t="str">
        <f t="shared" si="1"/>
        <v>土</v>
      </c>
      <c r="AS9" s="45" t="str">
        <f t="shared" si="1"/>
        <v>日</v>
      </c>
      <c r="AT9" s="46" t="str">
        <f t="shared" si="1"/>
        <v>月</v>
      </c>
      <c r="AU9" s="199"/>
      <c r="AV9" s="189"/>
      <c r="AW9" s="189"/>
      <c r="AX9" s="189"/>
      <c r="AY9" s="189"/>
      <c r="AZ9" s="189"/>
      <c r="BA9" s="173"/>
      <c r="BB9" s="174"/>
      <c r="BC9" s="175"/>
      <c r="BD9" s="189"/>
      <c r="BE9" s="189"/>
      <c r="BF9" s="228"/>
      <c r="BH9" s="159"/>
      <c r="BI9" s="160"/>
      <c r="BJ9" s="294"/>
      <c r="BK9" s="159"/>
      <c r="BU9" s="137">
        <v>44320</v>
      </c>
      <c r="BV9" s="137">
        <v>44421</v>
      </c>
    </row>
    <row r="10" spans="1:74" ht="17.25" customHeight="1">
      <c r="A10" s="180" t="s">
        <v>41</v>
      </c>
      <c r="B10" s="181"/>
      <c r="C10" s="181"/>
      <c r="D10" s="181"/>
      <c r="E10" s="181"/>
      <c r="F10" s="181"/>
      <c r="G10" s="181"/>
      <c r="H10" s="181"/>
      <c r="I10" s="181"/>
      <c r="J10" s="181"/>
      <c r="K10" s="181"/>
      <c r="L10" s="182"/>
      <c r="M10" s="182"/>
      <c r="N10" s="182"/>
      <c r="O10" s="182"/>
      <c r="P10" s="182"/>
      <c r="Q10" s="182"/>
      <c r="R10" s="183"/>
      <c r="S10" s="7" t="str">
        <f t="shared" ref="S10:AB22" si="2">IF($L10="","",IF(OR(S$9="土",S$9="日",COUNTIF(祝日表,S$25)&gt;0),"",$BJ10))</f>
        <v/>
      </c>
      <c r="T10" s="9" t="str">
        <f t="shared" si="2"/>
        <v/>
      </c>
      <c r="U10" s="9" t="str">
        <f t="shared" si="2"/>
        <v/>
      </c>
      <c r="V10" s="9" t="str">
        <f t="shared" si="2"/>
        <v/>
      </c>
      <c r="W10" s="9" t="str">
        <f t="shared" si="2"/>
        <v/>
      </c>
      <c r="X10" s="9" t="str">
        <f t="shared" si="2"/>
        <v/>
      </c>
      <c r="Y10" s="10" t="str">
        <f t="shared" si="2"/>
        <v/>
      </c>
      <c r="Z10" s="7" t="str">
        <f t="shared" si="2"/>
        <v/>
      </c>
      <c r="AA10" s="9" t="str">
        <f t="shared" si="2"/>
        <v/>
      </c>
      <c r="AB10" s="9" t="str">
        <f t="shared" si="2"/>
        <v/>
      </c>
      <c r="AC10" s="9" t="str">
        <f t="shared" ref="AC10:AL22" si="3">IF($L10="","",IF(OR(AC$9="土",AC$9="日",COUNTIF(祝日表,AC$25)&gt;0),"",$BJ10))</f>
        <v/>
      </c>
      <c r="AD10" s="9" t="str">
        <f t="shared" si="3"/>
        <v/>
      </c>
      <c r="AE10" s="9" t="str">
        <f t="shared" si="3"/>
        <v/>
      </c>
      <c r="AF10" s="10" t="str">
        <f t="shared" si="3"/>
        <v/>
      </c>
      <c r="AG10" s="7" t="str">
        <f t="shared" si="3"/>
        <v/>
      </c>
      <c r="AH10" s="9" t="str">
        <f t="shared" si="3"/>
        <v/>
      </c>
      <c r="AI10" s="9" t="str">
        <f t="shared" si="3"/>
        <v/>
      </c>
      <c r="AJ10" s="9" t="str">
        <f t="shared" si="3"/>
        <v/>
      </c>
      <c r="AK10" s="9" t="str">
        <f t="shared" si="3"/>
        <v/>
      </c>
      <c r="AL10" s="9" t="str">
        <f t="shared" si="3"/>
        <v/>
      </c>
      <c r="AM10" s="10" t="str">
        <f t="shared" ref="AM10:AT22" si="4">IF($L10="","",IF(OR(AM$9="土",AM$9="日",COUNTIF(祝日表,AM$25)&gt;0),"",$BJ10))</f>
        <v/>
      </c>
      <c r="AN10" s="7" t="str">
        <f t="shared" si="4"/>
        <v/>
      </c>
      <c r="AO10" s="9" t="str">
        <f t="shared" si="4"/>
        <v/>
      </c>
      <c r="AP10" s="9" t="str">
        <f t="shared" si="4"/>
        <v/>
      </c>
      <c r="AQ10" s="9" t="str">
        <f t="shared" si="4"/>
        <v/>
      </c>
      <c r="AR10" s="9" t="str">
        <f t="shared" si="4"/>
        <v/>
      </c>
      <c r="AS10" s="9" t="str">
        <f t="shared" si="4"/>
        <v/>
      </c>
      <c r="AT10" s="10" t="str">
        <f t="shared" si="4"/>
        <v/>
      </c>
      <c r="AU10" s="184" t="str">
        <f>IF($BI10="",IF(BH10=0,"",$BH10*$BK10),$BI10)</f>
        <v/>
      </c>
      <c r="AV10" s="184"/>
      <c r="AW10" s="185"/>
      <c r="AX10" s="163" t="str">
        <f>IF($AU10="","",ROUNDDOWN($AU10/4,1))</f>
        <v/>
      </c>
      <c r="AY10" s="164"/>
      <c r="AZ10" s="165"/>
      <c r="BA10" s="163" t="str">
        <f>IF($AU10="","",$BA$23)</f>
        <v/>
      </c>
      <c r="BB10" s="164"/>
      <c r="BC10" s="165"/>
      <c r="BD10" s="163" t="str">
        <f t="shared" ref="BD10:BD21" si="5">IF(AX10="","",ROUNDDOWN(AX10/$AU$23,1))</f>
        <v/>
      </c>
      <c r="BE10" s="164"/>
      <c r="BF10" s="166"/>
      <c r="BH10" s="146">
        <f>28-COUNTBLANK($S10:$AT10)</f>
        <v>0</v>
      </c>
      <c r="BI10" s="145"/>
      <c r="BJ10" s="145"/>
      <c r="BK10" s="146" t="str">
        <f>IF($BJ10="","",IF($BJ10="Ａ",$N$26,IF($BJ10="Ｂ",$W$26,IF($BJ10="Ｃ",$AF$26,IF($BJ10="Ｄ",$AO$26,IF($BJ10="Ｅ",$AY$26,IF($BJ10="Ｆ",$N$27)))))))</f>
        <v/>
      </c>
      <c r="BO10" s="224"/>
      <c r="BP10" s="224"/>
      <c r="BQ10" s="224"/>
      <c r="BR10" s="224"/>
      <c r="BU10" s="137">
        <v>44321</v>
      </c>
      <c r="BV10" s="137">
        <v>44422</v>
      </c>
    </row>
    <row r="11" spans="1:74" ht="17.25" customHeight="1">
      <c r="A11" s="180" t="s">
        <v>82</v>
      </c>
      <c r="B11" s="181"/>
      <c r="C11" s="181"/>
      <c r="D11" s="181"/>
      <c r="E11" s="181"/>
      <c r="F11" s="181"/>
      <c r="G11" s="181"/>
      <c r="H11" s="181"/>
      <c r="I11" s="181"/>
      <c r="J11" s="181"/>
      <c r="K11" s="181"/>
      <c r="L11" s="182"/>
      <c r="M11" s="182"/>
      <c r="N11" s="182"/>
      <c r="O11" s="182"/>
      <c r="P11" s="182"/>
      <c r="Q11" s="182"/>
      <c r="R11" s="183"/>
      <c r="S11" s="7" t="str">
        <f t="shared" si="2"/>
        <v/>
      </c>
      <c r="T11" s="9" t="str">
        <f t="shared" si="2"/>
        <v/>
      </c>
      <c r="U11" s="9" t="str">
        <f t="shared" si="2"/>
        <v/>
      </c>
      <c r="V11" s="9" t="str">
        <f t="shared" si="2"/>
        <v/>
      </c>
      <c r="W11" s="9" t="str">
        <f t="shared" si="2"/>
        <v/>
      </c>
      <c r="X11" s="9" t="str">
        <f t="shared" si="2"/>
        <v/>
      </c>
      <c r="Y11" s="10" t="str">
        <f t="shared" si="2"/>
        <v/>
      </c>
      <c r="Z11" s="7" t="str">
        <f t="shared" si="2"/>
        <v/>
      </c>
      <c r="AA11" s="9" t="str">
        <f t="shared" si="2"/>
        <v/>
      </c>
      <c r="AB11" s="9" t="str">
        <f t="shared" si="2"/>
        <v/>
      </c>
      <c r="AC11" s="9" t="str">
        <f t="shared" si="3"/>
        <v/>
      </c>
      <c r="AD11" s="9" t="str">
        <f t="shared" si="3"/>
        <v/>
      </c>
      <c r="AE11" s="9" t="str">
        <f t="shared" si="3"/>
        <v/>
      </c>
      <c r="AF11" s="10" t="str">
        <f t="shared" si="3"/>
        <v/>
      </c>
      <c r="AG11" s="7" t="str">
        <f t="shared" si="3"/>
        <v/>
      </c>
      <c r="AH11" s="9" t="str">
        <f t="shared" si="3"/>
        <v/>
      </c>
      <c r="AI11" s="9" t="str">
        <f t="shared" si="3"/>
        <v/>
      </c>
      <c r="AJ11" s="9" t="str">
        <f t="shared" si="3"/>
        <v/>
      </c>
      <c r="AK11" s="9" t="str">
        <f t="shared" si="3"/>
        <v/>
      </c>
      <c r="AL11" s="9" t="str">
        <f t="shared" si="3"/>
        <v/>
      </c>
      <c r="AM11" s="10" t="str">
        <f t="shared" si="4"/>
        <v/>
      </c>
      <c r="AN11" s="7" t="str">
        <f t="shared" si="4"/>
        <v/>
      </c>
      <c r="AO11" s="9" t="str">
        <f t="shared" si="4"/>
        <v/>
      </c>
      <c r="AP11" s="9" t="str">
        <f t="shared" si="4"/>
        <v/>
      </c>
      <c r="AQ11" s="9" t="str">
        <f t="shared" si="4"/>
        <v/>
      </c>
      <c r="AR11" s="9" t="str">
        <f t="shared" si="4"/>
        <v/>
      </c>
      <c r="AS11" s="9" t="str">
        <f t="shared" si="4"/>
        <v/>
      </c>
      <c r="AT11" s="10" t="str">
        <f t="shared" si="4"/>
        <v/>
      </c>
      <c r="AU11" s="184" t="str">
        <f t="shared" ref="AU11:AU22" si="6">IF($BI11="",IF(BH11=0,"",$BH11*$BK11),$BI11)</f>
        <v/>
      </c>
      <c r="AV11" s="184"/>
      <c r="AW11" s="185"/>
      <c r="AX11" s="163" t="str">
        <f t="shared" ref="AX11:AX22" si="7">IF($AU11="","",ROUNDDOWN($AU11/4,1))</f>
        <v/>
      </c>
      <c r="AY11" s="164"/>
      <c r="AZ11" s="165"/>
      <c r="BA11" s="163" t="str">
        <f t="shared" ref="BA11:BA19" si="8">IF($AU11="","",$BA$23)</f>
        <v/>
      </c>
      <c r="BB11" s="164"/>
      <c r="BC11" s="165"/>
      <c r="BD11" s="163" t="str">
        <f t="shared" si="5"/>
        <v/>
      </c>
      <c r="BE11" s="164"/>
      <c r="BF11" s="166"/>
      <c r="BH11" s="146">
        <f t="shared" ref="BH11:BH22" si="9">28-COUNTBLANK($S11:$AT11)</f>
        <v>0</v>
      </c>
      <c r="BI11" s="145"/>
      <c r="BJ11" s="145"/>
      <c r="BK11" s="146" t="str">
        <f t="shared" ref="BK11:BK22" si="10">IF($BJ11="","",IF($BJ11="Ａ",$N$26,IF($BJ11="Ｂ",$W$26,IF($BJ11="Ｃ",$AF$26,IF($BJ11="Ｄ",$AO$26,IF($BJ11="Ｅ",$AY$26,IF($BJ11="Ｆ",$N$27)))))))</f>
        <v/>
      </c>
      <c r="BU11" s="137">
        <v>44399</v>
      </c>
      <c r="BV11" s="137">
        <v>44423</v>
      </c>
    </row>
    <row r="12" spans="1:74" ht="17.25" customHeight="1">
      <c r="A12" s="180"/>
      <c r="B12" s="181"/>
      <c r="C12" s="181"/>
      <c r="D12" s="181"/>
      <c r="E12" s="181"/>
      <c r="F12" s="181"/>
      <c r="G12" s="182"/>
      <c r="H12" s="182"/>
      <c r="I12" s="182"/>
      <c r="J12" s="182"/>
      <c r="K12" s="182"/>
      <c r="L12" s="182"/>
      <c r="M12" s="182"/>
      <c r="N12" s="182"/>
      <c r="O12" s="182"/>
      <c r="P12" s="182"/>
      <c r="Q12" s="182"/>
      <c r="R12" s="183"/>
      <c r="S12" s="7" t="str">
        <f t="shared" si="2"/>
        <v/>
      </c>
      <c r="T12" s="9" t="str">
        <f t="shared" si="2"/>
        <v/>
      </c>
      <c r="U12" s="9" t="str">
        <f t="shared" si="2"/>
        <v/>
      </c>
      <c r="V12" s="9" t="str">
        <f t="shared" si="2"/>
        <v/>
      </c>
      <c r="W12" s="9" t="str">
        <f t="shared" si="2"/>
        <v/>
      </c>
      <c r="X12" s="9" t="str">
        <f t="shared" si="2"/>
        <v/>
      </c>
      <c r="Y12" s="10" t="str">
        <f t="shared" si="2"/>
        <v/>
      </c>
      <c r="Z12" s="7" t="str">
        <f t="shared" si="2"/>
        <v/>
      </c>
      <c r="AA12" s="9" t="str">
        <f t="shared" si="2"/>
        <v/>
      </c>
      <c r="AB12" s="9" t="str">
        <f t="shared" si="2"/>
        <v/>
      </c>
      <c r="AC12" s="9" t="str">
        <f t="shared" si="3"/>
        <v/>
      </c>
      <c r="AD12" s="9" t="str">
        <f t="shared" si="3"/>
        <v/>
      </c>
      <c r="AE12" s="9" t="str">
        <f t="shared" si="3"/>
        <v/>
      </c>
      <c r="AF12" s="10" t="str">
        <f t="shared" si="3"/>
        <v/>
      </c>
      <c r="AG12" s="7" t="str">
        <f t="shared" si="3"/>
        <v/>
      </c>
      <c r="AH12" s="9" t="str">
        <f t="shared" si="3"/>
        <v/>
      </c>
      <c r="AI12" s="9" t="str">
        <f t="shared" si="3"/>
        <v/>
      </c>
      <c r="AJ12" s="9" t="str">
        <f t="shared" si="3"/>
        <v/>
      </c>
      <c r="AK12" s="9" t="str">
        <f t="shared" si="3"/>
        <v/>
      </c>
      <c r="AL12" s="9" t="str">
        <f t="shared" si="3"/>
        <v/>
      </c>
      <c r="AM12" s="10" t="str">
        <f t="shared" si="4"/>
        <v/>
      </c>
      <c r="AN12" s="7" t="str">
        <f t="shared" si="4"/>
        <v/>
      </c>
      <c r="AO12" s="9" t="str">
        <f t="shared" si="4"/>
        <v/>
      </c>
      <c r="AP12" s="9" t="str">
        <f t="shared" si="4"/>
        <v/>
      </c>
      <c r="AQ12" s="9" t="str">
        <f t="shared" si="4"/>
        <v/>
      </c>
      <c r="AR12" s="9" t="str">
        <f t="shared" si="4"/>
        <v/>
      </c>
      <c r="AS12" s="9" t="str">
        <f t="shared" si="4"/>
        <v/>
      </c>
      <c r="AT12" s="10" t="str">
        <f t="shared" si="4"/>
        <v/>
      </c>
      <c r="AU12" s="184" t="str">
        <f t="shared" si="6"/>
        <v/>
      </c>
      <c r="AV12" s="184"/>
      <c r="AW12" s="185"/>
      <c r="AX12" s="163" t="str">
        <f t="shared" si="7"/>
        <v/>
      </c>
      <c r="AY12" s="164"/>
      <c r="AZ12" s="165"/>
      <c r="BA12" s="163" t="str">
        <f t="shared" si="8"/>
        <v/>
      </c>
      <c r="BB12" s="164"/>
      <c r="BC12" s="165"/>
      <c r="BD12" s="163" t="str">
        <f t="shared" si="5"/>
        <v/>
      </c>
      <c r="BE12" s="164"/>
      <c r="BF12" s="166"/>
      <c r="BH12" s="146">
        <f t="shared" si="9"/>
        <v>0</v>
      </c>
      <c r="BI12" s="145"/>
      <c r="BJ12" s="145"/>
      <c r="BK12" s="146" t="str">
        <f t="shared" si="10"/>
        <v/>
      </c>
      <c r="BU12" s="137">
        <v>44400</v>
      </c>
      <c r="BV12" s="137"/>
    </row>
    <row r="13" spans="1:74" ht="17.25" customHeight="1">
      <c r="A13" s="180" t="s">
        <v>66</v>
      </c>
      <c r="B13" s="181"/>
      <c r="C13" s="181"/>
      <c r="D13" s="181"/>
      <c r="E13" s="181"/>
      <c r="F13" s="181"/>
      <c r="G13" s="181"/>
      <c r="H13" s="181"/>
      <c r="I13" s="181"/>
      <c r="J13" s="181"/>
      <c r="K13" s="181"/>
      <c r="L13" s="182"/>
      <c r="M13" s="182"/>
      <c r="N13" s="182"/>
      <c r="O13" s="182"/>
      <c r="P13" s="182"/>
      <c r="Q13" s="182"/>
      <c r="R13" s="183"/>
      <c r="S13" s="7" t="str">
        <f t="shared" si="2"/>
        <v/>
      </c>
      <c r="T13" s="9" t="str">
        <f t="shared" si="2"/>
        <v/>
      </c>
      <c r="U13" s="9" t="str">
        <f t="shared" si="2"/>
        <v/>
      </c>
      <c r="V13" s="9" t="str">
        <f t="shared" si="2"/>
        <v/>
      </c>
      <c r="W13" s="9" t="str">
        <f t="shared" si="2"/>
        <v/>
      </c>
      <c r="X13" s="9" t="str">
        <f t="shared" si="2"/>
        <v/>
      </c>
      <c r="Y13" s="10" t="str">
        <f t="shared" si="2"/>
        <v/>
      </c>
      <c r="Z13" s="7" t="str">
        <f t="shared" si="2"/>
        <v/>
      </c>
      <c r="AA13" s="9" t="str">
        <f t="shared" si="2"/>
        <v/>
      </c>
      <c r="AB13" s="9" t="str">
        <f t="shared" si="2"/>
        <v/>
      </c>
      <c r="AC13" s="9" t="str">
        <f t="shared" si="3"/>
        <v/>
      </c>
      <c r="AD13" s="9" t="str">
        <f t="shared" si="3"/>
        <v/>
      </c>
      <c r="AE13" s="9" t="str">
        <f t="shared" si="3"/>
        <v/>
      </c>
      <c r="AF13" s="10" t="str">
        <f t="shared" si="3"/>
        <v/>
      </c>
      <c r="AG13" s="7" t="str">
        <f t="shared" si="3"/>
        <v/>
      </c>
      <c r="AH13" s="9" t="str">
        <f t="shared" si="3"/>
        <v/>
      </c>
      <c r="AI13" s="9" t="str">
        <f t="shared" si="3"/>
        <v/>
      </c>
      <c r="AJ13" s="9" t="str">
        <f t="shared" si="3"/>
        <v/>
      </c>
      <c r="AK13" s="9" t="str">
        <f t="shared" si="3"/>
        <v/>
      </c>
      <c r="AL13" s="9" t="str">
        <f t="shared" si="3"/>
        <v/>
      </c>
      <c r="AM13" s="10" t="str">
        <f t="shared" si="4"/>
        <v/>
      </c>
      <c r="AN13" s="7" t="str">
        <f t="shared" si="4"/>
        <v/>
      </c>
      <c r="AO13" s="9" t="str">
        <f t="shared" si="4"/>
        <v/>
      </c>
      <c r="AP13" s="9" t="str">
        <f t="shared" si="4"/>
        <v/>
      </c>
      <c r="AQ13" s="9" t="str">
        <f t="shared" si="4"/>
        <v/>
      </c>
      <c r="AR13" s="9" t="str">
        <f t="shared" si="4"/>
        <v/>
      </c>
      <c r="AS13" s="9" t="str">
        <f t="shared" si="4"/>
        <v/>
      </c>
      <c r="AT13" s="10" t="str">
        <f t="shared" si="4"/>
        <v/>
      </c>
      <c r="AU13" s="184" t="str">
        <f>IF($BI13="",IF(BH13=0,"",$BH13*$BK13),$BI13)</f>
        <v/>
      </c>
      <c r="AV13" s="184"/>
      <c r="AW13" s="185"/>
      <c r="AX13" s="163" t="str">
        <f t="shared" si="7"/>
        <v/>
      </c>
      <c r="AY13" s="164"/>
      <c r="AZ13" s="165"/>
      <c r="BA13" s="163" t="str">
        <f t="shared" si="8"/>
        <v/>
      </c>
      <c r="BB13" s="164"/>
      <c r="BC13" s="165"/>
      <c r="BD13" s="163" t="str">
        <f t="shared" si="5"/>
        <v/>
      </c>
      <c r="BE13" s="164"/>
      <c r="BF13" s="166"/>
      <c r="BH13" s="146">
        <f>28-COUNTBLANK($S13:$AT13)</f>
        <v>0</v>
      </c>
      <c r="BI13" s="145"/>
      <c r="BJ13" s="145"/>
      <c r="BK13" s="146" t="str">
        <f t="shared" si="10"/>
        <v/>
      </c>
      <c r="BU13" s="137">
        <v>44416</v>
      </c>
      <c r="BV13" s="137"/>
    </row>
    <row r="14" spans="1:74" ht="17.25" customHeight="1">
      <c r="A14" s="180" t="s">
        <v>88</v>
      </c>
      <c r="B14" s="181"/>
      <c r="C14" s="181"/>
      <c r="D14" s="181"/>
      <c r="E14" s="181"/>
      <c r="F14" s="181"/>
      <c r="G14" s="181"/>
      <c r="H14" s="181"/>
      <c r="I14" s="181"/>
      <c r="J14" s="181"/>
      <c r="K14" s="181"/>
      <c r="L14" s="182"/>
      <c r="M14" s="182"/>
      <c r="N14" s="182"/>
      <c r="O14" s="182"/>
      <c r="P14" s="182"/>
      <c r="Q14" s="182"/>
      <c r="R14" s="183"/>
      <c r="S14" s="7" t="str">
        <f t="shared" si="2"/>
        <v/>
      </c>
      <c r="T14" s="9" t="str">
        <f t="shared" si="2"/>
        <v/>
      </c>
      <c r="U14" s="9" t="str">
        <f t="shared" si="2"/>
        <v/>
      </c>
      <c r="V14" s="9" t="str">
        <f t="shared" si="2"/>
        <v/>
      </c>
      <c r="W14" s="9" t="str">
        <f t="shared" si="2"/>
        <v/>
      </c>
      <c r="X14" s="9" t="str">
        <f t="shared" si="2"/>
        <v/>
      </c>
      <c r="Y14" s="10" t="str">
        <f t="shared" si="2"/>
        <v/>
      </c>
      <c r="Z14" s="7" t="str">
        <f t="shared" si="2"/>
        <v/>
      </c>
      <c r="AA14" s="9" t="str">
        <f t="shared" si="2"/>
        <v/>
      </c>
      <c r="AB14" s="9" t="str">
        <f t="shared" si="2"/>
        <v/>
      </c>
      <c r="AC14" s="9" t="str">
        <f t="shared" si="3"/>
        <v/>
      </c>
      <c r="AD14" s="9" t="str">
        <f t="shared" si="3"/>
        <v/>
      </c>
      <c r="AE14" s="9" t="str">
        <f t="shared" si="3"/>
        <v/>
      </c>
      <c r="AF14" s="10" t="str">
        <f t="shared" si="3"/>
        <v/>
      </c>
      <c r="AG14" s="7" t="str">
        <f t="shared" si="3"/>
        <v/>
      </c>
      <c r="AH14" s="9" t="str">
        <f t="shared" si="3"/>
        <v/>
      </c>
      <c r="AI14" s="9" t="str">
        <f t="shared" si="3"/>
        <v/>
      </c>
      <c r="AJ14" s="9" t="str">
        <f t="shared" si="3"/>
        <v/>
      </c>
      <c r="AK14" s="9" t="str">
        <f t="shared" si="3"/>
        <v/>
      </c>
      <c r="AL14" s="9" t="str">
        <f t="shared" si="3"/>
        <v/>
      </c>
      <c r="AM14" s="10" t="str">
        <f t="shared" si="4"/>
        <v/>
      </c>
      <c r="AN14" s="7" t="str">
        <f t="shared" si="4"/>
        <v/>
      </c>
      <c r="AO14" s="9" t="str">
        <f t="shared" si="4"/>
        <v/>
      </c>
      <c r="AP14" s="9" t="str">
        <f t="shared" si="4"/>
        <v/>
      </c>
      <c r="AQ14" s="9" t="str">
        <f t="shared" si="4"/>
        <v/>
      </c>
      <c r="AR14" s="9" t="str">
        <f t="shared" si="4"/>
        <v/>
      </c>
      <c r="AS14" s="9" t="str">
        <f t="shared" si="4"/>
        <v/>
      </c>
      <c r="AT14" s="10" t="str">
        <f t="shared" si="4"/>
        <v/>
      </c>
      <c r="AU14" s="184" t="str">
        <f t="shared" si="6"/>
        <v/>
      </c>
      <c r="AV14" s="184"/>
      <c r="AW14" s="185"/>
      <c r="AX14" s="163" t="str">
        <f t="shared" si="7"/>
        <v/>
      </c>
      <c r="AY14" s="164"/>
      <c r="AZ14" s="165"/>
      <c r="BA14" s="163" t="str">
        <f t="shared" si="8"/>
        <v/>
      </c>
      <c r="BB14" s="164"/>
      <c r="BC14" s="165"/>
      <c r="BD14" s="163" t="str">
        <f t="shared" si="5"/>
        <v/>
      </c>
      <c r="BE14" s="164"/>
      <c r="BF14" s="166"/>
      <c r="BH14" s="146">
        <f t="shared" si="9"/>
        <v>0</v>
      </c>
      <c r="BI14" s="145"/>
      <c r="BJ14" s="145"/>
      <c r="BK14" s="146" t="str">
        <f t="shared" si="10"/>
        <v/>
      </c>
      <c r="BU14" s="137">
        <v>44417</v>
      </c>
      <c r="BV14" s="137">
        <v>44559</v>
      </c>
    </row>
    <row r="15" spans="1:74" ht="17.25" customHeight="1">
      <c r="A15" s="180"/>
      <c r="B15" s="181"/>
      <c r="C15" s="181"/>
      <c r="D15" s="181"/>
      <c r="E15" s="181"/>
      <c r="F15" s="181"/>
      <c r="G15" s="181"/>
      <c r="H15" s="181"/>
      <c r="I15" s="181"/>
      <c r="J15" s="181"/>
      <c r="K15" s="181"/>
      <c r="L15" s="182"/>
      <c r="M15" s="182"/>
      <c r="N15" s="182"/>
      <c r="O15" s="182"/>
      <c r="P15" s="182"/>
      <c r="Q15" s="182"/>
      <c r="R15" s="183"/>
      <c r="S15" s="7" t="str">
        <f t="shared" si="2"/>
        <v/>
      </c>
      <c r="T15" s="9" t="str">
        <f t="shared" si="2"/>
        <v/>
      </c>
      <c r="U15" s="9" t="str">
        <f t="shared" si="2"/>
        <v/>
      </c>
      <c r="V15" s="9" t="str">
        <f t="shared" si="2"/>
        <v/>
      </c>
      <c r="W15" s="9" t="str">
        <f t="shared" si="2"/>
        <v/>
      </c>
      <c r="X15" s="9" t="str">
        <f t="shared" si="2"/>
        <v/>
      </c>
      <c r="Y15" s="10" t="str">
        <f t="shared" si="2"/>
        <v/>
      </c>
      <c r="Z15" s="7" t="str">
        <f t="shared" si="2"/>
        <v/>
      </c>
      <c r="AA15" s="9" t="str">
        <f t="shared" si="2"/>
        <v/>
      </c>
      <c r="AB15" s="9" t="str">
        <f t="shared" si="2"/>
        <v/>
      </c>
      <c r="AC15" s="9" t="str">
        <f t="shared" si="3"/>
        <v/>
      </c>
      <c r="AD15" s="9" t="str">
        <f t="shared" si="3"/>
        <v/>
      </c>
      <c r="AE15" s="9" t="str">
        <f t="shared" si="3"/>
        <v/>
      </c>
      <c r="AF15" s="10" t="str">
        <f t="shared" si="3"/>
        <v/>
      </c>
      <c r="AG15" s="7" t="str">
        <f t="shared" si="3"/>
        <v/>
      </c>
      <c r="AH15" s="9" t="str">
        <f t="shared" si="3"/>
        <v/>
      </c>
      <c r="AI15" s="9" t="str">
        <f t="shared" si="3"/>
        <v/>
      </c>
      <c r="AJ15" s="9" t="str">
        <f t="shared" si="3"/>
        <v/>
      </c>
      <c r="AK15" s="9" t="str">
        <f t="shared" si="3"/>
        <v/>
      </c>
      <c r="AL15" s="9" t="str">
        <f t="shared" si="3"/>
        <v/>
      </c>
      <c r="AM15" s="10" t="str">
        <f t="shared" si="4"/>
        <v/>
      </c>
      <c r="AN15" s="7" t="str">
        <f t="shared" si="4"/>
        <v/>
      </c>
      <c r="AO15" s="9" t="str">
        <f t="shared" si="4"/>
        <v/>
      </c>
      <c r="AP15" s="9" t="str">
        <f t="shared" si="4"/>
        <v/>
      </c>
      <c r="AQ15" s="9" t="str">
        <f t="shared" si="4"/>
        <v/>
      </c>
      <c r="AR15" s="9" t="str">
        <f t="shared" si="4"/>
        <v/>
      </c>
      <c r="AS15" s="9" t="str">
        <f t="shared" si="4"/>
        <v/>
      </c>
      <c r="AT15" s="10" t="str">
        <f t="shared" si="4"/>
        <v/>
      </c>
      <c r="AU15" s="184" t="str">
        <f t="shared" si="6"/>
        <v/>
      </c>
      <c r="AV15" s="184"/>
      <c r="AW15" s="185"/>
      <c r="AX15" s="163" t="str">
        <f>IF($AU15="","",ROUNDDOWN($AU15/4,1))</f>
        <v/>
      </c>
      <c r="AY15" s="164"/>
      <c r="AZ15" s="165"/>
      <c r="BA15" s="163" t="str">
        <f>IF($AU15="","",$BA$23)</f>
        <v/>
      </c>
      <c r="BB15" s="164"/>
      <c r="BC15" s="165"/>
      <c r="BD15" s="163" t="str">
        <f t="shared" si="5"/>
        <v/>
      </c>
      <c r="BE15" s="164"/>
      <c r="BF15" s="166"/>
      <c r="BH15" s="146">
        <f t="shared" si="9"/>
        <v>0</v>
      </c>
      <c r="BI15" s="145"/>
      <c r="BJ15" s="145"/>
      <c r="BK15" s="146" t="str">
        <f t="shared" si="10"/>
        <v/>
      </c>
      <c r="BU15" s="137">
        <v>44459</v>
      </c>
      <c r="BV15" s="137">
        <v>44560</v>
      </c>
    </row>
    <row r="16" spans="1:74" ht="17.25" customHeight="1">
      <c r="A16" s="180" t="s">
        <v>89</v>
      </c>
      <c r="B16" s="181"/>
      <c r="C16" s="181"/>
      <c r="D16" s="181"/>
      <c r="E16" s="181"/>
      <c r="F16" s="181"/>
      <c r="G16" s="181"/>
      <c r="H16" s="181"/>
      <c r="I16" s="181"/>
      <c r="J16" s="181"/>
      <c r="K16" s="181"/>
      <c r="L16" s="182"/>
      <c r="M16" s="182"/>
      <c r="N16" s="182"/>
      <c r="O16" s="182"/>
      <c r="P16" s="182"/>
      <c r="Q16" s="182"/>
      <c r="R16" s="183"/>
      <c r="S16" s="7" t="str">
        <f t="shared" si="2"/>
        <v/>
      </c>
      <c r="T16" s="9" t="str">
        <f t="shared" si="2"/>
        <v/>
      </c>
      <c r="U16" s="9" t="str">
        <f t="shared" si="2"/>
        <v/>
      </c>
      <c r="V16" s="9" t="str">
        <f t="shared" si="2"/>
        <v/>
      </c>
      <c r="W16" s="9" t="str">
        <f t="shared" si="2"/>
        <v/>
      </c>
      <c r="X16" s="9" t="str">
        <f t="shared" si="2"/>
        <v/>
      </c>
      <c r="Y16" s="10" t="str">
        <f t="shared" si="2"/>
        <v/>
      </c>
      <c r="Z16" s="7" t="str">
        <f t="shared" si="2"/>
        <v/>
      </c>
      <c r="AA16" s="9" t="str">
        <f t="shared" si="2"/>
        <v/>
      </c>
      <c r="AB16" s="9" t="str">
        <f t="shared" si="2"/>
        <v/>
      </c>
      <c r="AC16" s="9" t="str">
        <f t="shared" si="3"/>
        <v/>
      </c>
      <c r="AD16" s="9" t="str">
        <f t="shared" si="3"/>
        <v/>
      </c>
      <c r="AE16" s="9" t="str">
        <f t="shared" si="3"/>
        <v/>
      </c>
      <c r="AF16" s="10" t="str">
        <f t="shared" si="3"/>
        <v/>
      </c>
      <c r="AG16" s="7" t="str">
        <f t="shared" si="3"/>
        <v/>
      </c>
      <c r="AH16" s="9" t="str">
        <f t="shared" si="3"/>
        <v/>
      </c>
      <c r="AI16" s="9" t="str">
        <f t="shared" si="3"/>
        <v/>
      </c>
      <c r="AJ16" s="9" t="str">
        <f t="shared" si="3"/>
        <v/>
      </c>
      <c r="AK16" s="9" t="str">
        <f t="shared" si="3"/>
        <v/>
      </c>
      <c r="AL16" s="9" t="str">
        <f t="shared" si="3"/>
        <v/>
      </c>
      <c r="AM16" s="10" t="str">
        <f t="shared" si="4"/>
        <v/>
      </c>
      <c r="AN16" s="7" t="str">
        <f t="shared" si="4"/>
        <v/>
      </c>
      <c r="AO16" s="9" t="str">
        <f t="shared" si="4"/>
        <v/>
      </c>
      <c r="AP16" s="9" t="str">
        <f t="shared" si="4"/>
        <v/>
      </c>
      <c r="AQ16" s="9" t="str">
        <f t="shared" si="4"/>
        <v/>
      </c>
      <c r="AR16" s="9" t="str">
        <f t="shared" si="4"/>
        <v/>
      </c>
      <c r="AS16" s="9" t="str">
        <f t="shared" si="4"/>
        <v/>
      </c>
      <c r="AT16" s="10" t="str">
        <f t="shared" si="4"/>
        <v/>
      </c>
      <c r="AU16" s="184" t="str">
        <f t="shared" si="6"/>
        <v/>
      </c>
      <c r="AV16" s="184"/>
      <c r="AW16" s="185"/>
      <c r="AX16" s="163" t="str">
        <f t="shared" si="7"/>
        <v/>
      </c>
      <c r="AY16" s="164"/>
      <c r="AZ16" s="165"/>
      <c r="BA16" s="163" t="str">
        <f t="shared" si="8"/>
        <v/>
      </c>
      <c r="BB16" s="164"/>
      <c r="BC16" s="165"/>
      <c r="BD16" s="163" t="str">
        <f t="shared" si="5"/>
        <v/>
      </c>
      <c r="BE16" s="164"/>
      <c r="BF16" s="166"/>
      <c r="BH16" s="146">
        <f t="shared" si="9"/>
        <v>0</v>
      </c>
      <c r="BI16" s="145"/>
      <c r="BJ16" s="145"/>
      <c r="BK16" s="146" t="str">
        <f t="shared" si="10"/>
        <v/>
      </c>
      <c r="BU16" s="137">
        <v>44462</v>
      </c>
      <c r="BV16" s="137">
        <v>44561</v>
      </c>
    </row>
    <row r="17" spans="1:74" ht="17.25" customHeight="1">
      <c r="A17" s="180"/>
      <c r="B17" s="181"/>
      <c r="C17" s="181"/>
      <c r="D17" s="181"/>
      <c r="E17" s="181"/>
      <c r="F17" s="181"/>
      <c r="G17" s="181"/>
      <c r="H17" s="181"/>
      <c r="I17" s="181"/>
      <c r="J17" s="181"/>
      <c r="K17" s="181"/>
      <c r="L17" s="182"/>
      <c r="M17" s="182"/>
      <c r="N17" s="182"/>
      <c r="O17" s="182"/>
      <c r="P17" s="182"/>
      <c r="Q17" s="182"/>
      <c r="R17" s="183"/>
      <c r="S17" s="7" t="str">
        <f t="shared" si="2"/>
        <v/>
      </c>
      <c r="T17" s="9" t="str">
        <f t="shared" si="2"/>
        <v/>
      </c>
      <c r="U17" s="9" t="str">
        <f t="shared" si="2"/>
        <v/>
      </c>
      <c r="V17" s="9" t="str">
        <f t="shared" si="2"/>
        <v/>
      </c>
      <c r="W17" s="9" t="str">
        <f t="shared" si="2"/>
        <v/>
      </c>
      <c r="X17" s="9" t="str">
        <f t="shared" si="2"/>
        <v/>
      </c>
      <c r="Y17" s="10" t="str">
        <f t="shared" si="2"/>
        <v/>
      </c>
      <c r="Z17" s="7" t="str">
        <f t="shared" si="2"/>
        <v/>
      </c>
      <c r="AA17" s="9" t="str">
        <f t="shared" si="2"/>
        <v/>
      </c>
      <c r="AB17" s="9" t="str">
        <f t="shared" si="2"/>
        <v/>
      </c>
      <c r="AC17" s="9" t="str">
        <f t="shared" si="3"/>
        <v/>
      </c>
      <c r="AD17" s="9" t="str">
        <f t="shared" si="3"/>
        <v/>
      </c>
      <c r="AE17" s="9" t="str">
        <f t="shared" si="3"/>
        <v/>
      </c>
      <c r="AF17" s="10" t="str">
        <f t="shared" si="3"/>
        <v/>
      </c>
      <c r="AG17" s="7" t="str">
        <f t="shared" si="3"/>
        <v/>
      </c>
      <c r="AH17" s="9" t="str">
        <f t="shared" si="3"/>
        <v/>
      </c>
      <c r="AI17" s="9" t="str">
        <f t="shared" si="3"/>
        <v/>
      </c>
      <c r="AJ17" s="9" t="str">
        <f t="shared" si="3"/>
        <v/>
      </c>
      <c r="AK17" s="9" t="str">
        <f t="shared" si="3"/>
        <v/>
      </c>
      <c r="AL17" s="9" t="str">
        <f t="shared" si="3"/>
        <v/>
      </c>
      <c r="AM17" s="10" t="str">
        <f t="shared" si="4"/>
        <v/>
      </c>
      <c r="AN17" s="7" t="str">
        <f t="shared" si="4"/>
        <v/>
      </c>
      <c r="AO17" s="9" t="str">
        <f t="shared" si="4"/>
        <v/>
      </c>
      <c r="AP17" s="9" t="str">
        <f t="shared" si="4"/>
        <v/>
      </c>
      <c r="AQ17" s="9" t="str">
        <f t="shared" si="4"/>
        <v/>
      </c>
      <c r="AR17" s="9" t="str">
        <f t="shared" si="4"/>
        <v/>
      </c>
      <c r="AS17" s="9" t="str">
        <f t="shared" si="4"/>
        <v/>
      </c>
      <c r="AT17" s="10" t="str">
        <f t="shared" si="4"/>
        <v/>
      </c>
      <c r="AU17" s="184" t="str">
        <f t="shared" si="6"/>
        <v/>
      </c>
      <c r="AV17" s="184"/>
      <c r="AW17" s="185"/>
      <c r="AX17" s="163" t="str">
        <f t="shared" si="7"/>
        <v/>
      </c>
      <c r="AY17" s="164"/>
      <c r="AZ17" s="165"/>
      <c r="BA17" s="163" t="str">
        <f t="shared" si="8"/>
        <v/>
      </c>
      <c r="BB17" s="164"/>
      <c r="BC17" s="165"/>
      <c r="BD17" s="163" t="str">
        <f t="shared" si="5"/>
        <v/>
      </c>
      <c r="BE17" s="164"/>
      <c r="BF17" s="166"/>
      <c r="BH17" s="146">
        <f t="shared" si="9"/>
        <v>0</v>
      </c>
      <c r="BI17" s="145"/>
      <c r="BJ17" s="145"/>
      <c r="BK17" s="146" t="str">
        <f t="shared" si="10"/>
        <v/>
      </c>
      <c r="BU17" s="137"/>
      <c r="BV17" s="137"/>
    </row>
    <row r="18" spans="1:74" ht="17.25" customHeight="1">
      <c r="A18" s="180"/>
      <c r="B18" s="181"/>
      <c r="C18" s="181"/>
      <c r="D18" s="181"/>
      <c r="E18" s="181"/>
      <c r="F18" s="181"/>
      <c r="G18" s="182"/>
      <c r="H18" s="182"/>
      <c r="I18" s="182"/>
      <c r="J18" s="182"/>
      <c r="K18" s="182"/>
      <c r="L18" s="182"/>
      <c r="M18" s="182"/>
      <c r="N18" s="182"/>
      <c r="O18" s="182"/>
      <c r="P18" s="182"/>
      <c r="Q18" s="182"/>
      <c r="R18" s="183"/>
      <c r="S18" s="7" t="str">
        <f t="shared" si="2"/>
        <v/>
      </c>
      <c r="T18" s="9" t="str">
        <f t="shared" si="2"/>
        <v/>
      </c>
      <c r="U18" s="9" t="str">
        <f t="shared" si="2"/>
        <v/>
      </c>
      <c r="V18" s="9" t="str">
        <f t="shared" si="2"/>
        <v/>
      </c>
      <c r="W18" s="9" t="str">
        <f t="shared" si="2"/>
        <v/>
      </c>
      <c r="X18" s="9" t="str">
        <f t="shared" si="2"/>
        <v/>
      </c>
      <c r="Y18" s="10" t="str">
        <f t="shared" si="2"/>
        <v/>
      </c>
      <c r="Z18" s="7" t="str">
        <f t="shared" si="2"/>
        <v/>
      </c>
      <c r="AA18" s="9" t="str">
        <f t="shared" si="2"/>
        <v/>
      </c>
      <c r="AB18" s="9" t="str">
        <f t="shared" si="2"/>
        <v/>
      </c>
      <c r="AC18" s="9" t="str">
        <f t="shared" si="3"/>
        <v/>
      </c>
      <c r="AD18" s="9" t="str">
        <f t="shared" si="3"/>
        <v/>
      </c>
      <c r="AE18" s="9" t="str">
        <f t="shared" si="3"/>
        <v/>
      </c>
      <c r="AF18" s="10" t="str">
        <f t="shared" si="3"/>
        <v/>
      </c>
      <c r="AG18" s="7" t="str">
        <f t="shared" si="3"/>
        <v/>
      </c>
      <c r="AH18" s="9" t="str">
        <f t="shared" si="3"/>
        <v/>
      </c>
      <c r="AI18" s="9" t="str">
        <f t="shared" si="3"/>
        <v/>
      </c>
      <c r="AJ18" s="9" t="str">
        <f t="shared" si="3"/>
        <v/>
      </c>
      <c r="AK18" s="9" t="str">
        <f t="shared" si="3"/>
        <v/>
      </c>
      <c r="AL18" s="9" t="str">
        <f t="shared" si="3"/>
        <v/>
      </c>
      <c r="AM18" s="10" t="str">
        <f t="shared" si="4"/>
        <v/>
      </c>
      <c r="AN18" s="7" t="str">
        <f t="shared" si="4"/>
        <v/>
      </c>
      <c r="AO18" s="9" t="str">
        <f t="shared" si="4"/>
        <v/>
      </c>
      <c r="AP18" s="9" t="str">
        <f t="shared" si="4"/>
        <v/>
      </c>
      <c r="AQ18" s="9" t="str">
        <f t="shared" si="4"/>
        <v/>
      </c>
      <c r="AR18" s="9" t="str">
        <f t="shared" si="4"/>
        <v/>
      </c>
      <c r="AS18" s="9" t="str">
        <f t="shared" si="4"/>
        <v/>
      </c>
      <c r="AT18" s="10" t="str">
        <f t="shared" si="4"/>
        <v/>
      </c>
      <c r="AU18" s="184" t="str">
        <f t="shared" si="6"/>
        <v/>
      </c>
      <c r="AV18" s="184"/>
      <c r="AW18" s="185"/>
      <c r="AX18" s="163" t="str">
        <f t="shared" si="7"/>
        <v/>
      </c>
      <c r="AY18" s="164"/>
      <c r="AZ18" s="165"/>
      <c r="BA18" s="163" t="str">
        <f t="shared" si="8"/>
        <v/>
      </c>
      <c r="BB18" s="164"/>
      <c r="BC18" s="165"/>
      <c r="BD18" s="163" t="str">
        <f t="shared" si="5"/>
        <v/>
      </c>
      <c r="BE18" s="164"/>
      <c r="BF18" s="166"/>
      <c r="BH18" s="146">
        <f t="shared" si="9"/>
        <v>0</v>
      </c>
      <c r="BI18" s="145"/>
      <c r="BJ18" s="145"/>
      <c r="BK18" s="146" t="str">
        <f t="shared" si="10"/>
        <v/>
      </c>
      <c r="BU18" s="137">
        <v>44503</v>
      </c>
      <c r="BV18" s="137"/>
    </row>
    <row r="19" spans="1:74" ht="17.25" customHeight="1">
      <c r="A19" s="180"/>
      <c r="B19" s="181"/>
      <c r="C19" s="181"/>
      <c r="D19" s="181"/>
      <c r="E19" s="181"/>
      <c r="F19" s="181"/>
      <c r="G19" s="182"/>
      <c r="H19" s="182"/>
      <c r="I19" s="182"/>
      <c r="J19" s="182"/>
      <c r="K19" s="182"/>
      <c r="L19" s="182"/>
      <c r="M19" s="182"/>
      <c r="N19" s="182"/>
      <c r="O19" s="182"/>
      <c r="P19" s="182"/>
      <c r="Q19" s="182"/>
      <c r="R19" s="183"/>
      <c r="S19" s="7" t="str">
        <f t="shared" si="2"/>
        <v/>
      </c>
      <c r="T19" s="9" t="str">
        <f t="shared" si="2"/>
        <v/>
      </c>
      <c r="U19" s="9" t="str">
        <f t="shared" si="2"/>
        <v/>
      </c>
      <c r="V19" s="9" t="str">
        <f t="shared" si="2"/>
        <v/>
      </c>
      <c r="W19" s="9" t="str">
        <f t="shared" si="2"/>
        <v/>
      </c>
      <c r="X19" s="9" t="str">
        <f t="shared" si="2"/>
        <v/>
      </c>
      <c r="Y19" s="10" t="str">
        <f t="shared" si="2"/>
        <v/>
      </c>
      <c r="Z19" s="7" t="str">
        <f t="shared" si="2"/>
        <v/>
      </c>
      <c r="AA19" s="9" t="str">
        <f t="shared" si="2"/>
        <v/>
      </c>
      <c r="AB19" s="9" t="str">
        <f t="shared" si="2"/>
        <v/>
      </c>
      <c r="AC19" s="9" t="str">
        <f t="shared" si="3"/>
        <v/>
      </c>
      <c r="AD19" s="9" t="str">
        <f t="shared" si="3"/>
        <v/>
      </c>
      <c r="AE19" s="9" t="str">
        <f t="shared" si="3"/>
        <v/>
      </c>
      <c r="AF19" s="10" t="str">
        <f t="shared" si="3"/>
        <v/>
      </c>
      <c r="AG19" s="7" t="str">
        <f t="shared" si="3"/>
        <v/>
      </c>
      <c r="AH19" s="9" t="str">
        <f t="shared" si="3"/>
        <v/>
      </c>
      <c r="AI19" s="9" t="str">
        <f t="shared" si="3"/>
        <v/>
      </c>
      <c r="AJ19" s="9" t="str">
        <f t="shared" si="3"/>
        <v/>
      </c>
      <c r="AK19" s="9" t="str">
        <f t="shared" si="3"/>
        <v/>
      </c>
      <c r="AL19" s="9" t="str">
        <f t="shared" si="3"/>
        <v/>
      </c>
      <c r="AM19" s="10" t="str">
        <f t="shared" si="4"/>
        <v/>
      </c>
      <c r="AN19" s="7" t="str">
        <f t="shared" si="4"/>
        <v/>
      </c>
      <c r="AO19" s="9" t="str">
        <f t="shared" si="4"/>
        <v/>
      </c>
      <c r="AP19" s="9" t="str">
        <f t="shared" si="4"/>
        <v/>
      </c>
      <c r="AQ19" s="9" t="str">
        <f t="shared" si="4"/>
        <v/>
      </c>
      <c r="AR19" s="9" t="str">
        <f t="shared" si="4"/>
        <v/>
      </c>
      <c r="AS19" s="9" t="str">
        <f t="shared" si="4"/>
        <v/>
      </c>
      <c r="AT19" s="10" t="str">
        <f t="shared" si="4"/>
        <v/>
      </c>
      <c r="AU19" s="184" t="str">
        <f t="shared" si="6"/>
        <v/>
      </c>
      <c r="AV19" s="184"/>
      <c r="AW19" s="185"/>
      <c r="AX19" s="163" t="str">
        <f t="shared" si="7"/>
        <v/>
      </c>
      <c r="AY19" s="164"/>
      <c r="AZ19" s="165"/>
      <c r="BA19" s="163" t="str">
        <f t="shared" si="8"/>
        <v/>
      </c>
      <c r="BB19" s="164"/>
      <c r="BC19" s="165"/>
      <c r="BD19" s="163" t="str">
        <f t="shared" ref="BD19" si="11">IF(AX19="","",ROUNDDOWN(AX19/$AU$23,1))</f>
        <v/>
      </c>
      <c r="BE19" s="164"/>
      <c r="BF19" s="166"/>
      <c r="BH19" s="146">
        <f t="shared" si="9"/>
        <v>0</v>
      </c>
      <c r="BI19" s="145"/>
      <c r="BJ19" s="145"/>
      <c r="BK19" s="146" t="str">
        <f t="shared" si="10"/>
        <v/>
      </c>
      <c r="BU19" s="137">
        <v>44523</v>
      </c>
      <c r="BV19" s="137">
        <v>44563</v>
      </c>
    </row>
    <row r="20" spans="1:74" ht="17.25" customHeight="1">
      <c r="A20" s="180" t="s">
        <v>49</v>
      </c>
      <c r="B20" s="181"/>
      <c r="C20" s="181"/>
      <c r="D20" s="181"/>
      <c r="E20" s="181"/>
      <c r="F20" s="181"/>
      <c r="G20" s="182"/>
      <c r="H20" s="182"/>
      <c r="I20" s="182"/>
      <c r="J20" s="182"/>
      <c r="K20" s="182"/>
      <c r="L20" s="182"/>
      <c r="M20" s="182"/>
      <c r="N20" s="182"/>
      <c r="O20" s="182"/>
      <c r="P20" s="182"/>
      <c r="Q20" s="182"/>
      <c r="R20" s="183"/>
      <c r="S20" s="7" t="str">
        <f t="shared" si="2"/>
        <v/>
      </c>
      <c r="T20" s="9" t="str">
        <f t="shared" si="2"/>
        <v/>
      </c>
      <c r="U20" s="9" t="str">
        <f t="shared" si="2"/>
        <v/>
      </c>
      <c r="V20" s="9" t="str">
        <f t="shared" si="2"/>
        <v/>
      </c>
      <c r="W20" s="9" t="str">
        <f t="shared" si="2"/>
        <v/>
      </c>
      <c r="X20" s="9" t="str">
        <f t="shared" si="2"/>
        <v/>
      </c>
      <c r="Y20" s="10" t="str">
        <f t="shared" si="2"/>
        <v/>
      </c>
      <c r="Z20" s="7" t="str">
        <f t="shared" si="2"/>
        <v/>
      </c>
      <c r="AA20" s="9" t="str">
        <f t="shared" si="2"/>
        <v/>
      </c>
      <c r="AB20" s="9" t="str">
        <f t="shared" si="2"/>
        <v/>
      </c>
      <c r="AC20" s="9" t="str">
        <f t="shared" si="3"/>
        <v/>
      </c>
      <c r="AD20" s="9" t="str">
        <f t="shared" si="3"/>
        <v/>
      </c>
      <c r="AE20" s="9" t="str">
        <f t="shared" si="3"/>
        <v/>
      </c>
      <c r="AF20" s="10" t="str">
        <f t="shared" si="3"/>
        <v/>
      </c>
      <c r="AG20" s="7" t="str">
        <f t="shared" si="3"/>
        <v/>
      </c>
      <c r="AH20" s="9" t="str">
        <f t="shared" si="3"/>
        <v/>
      </c>
      <c r="AI20" s="9" t="str">
        <f t="shared" si="3"/>
        <v/>
      </c>
      <c r="AJ20" s="9" t="str">
        <f t="shared" si="3"/>
        <v/>
      </c>
      <c r="AK20" s="9" t="str">
        <f t="shared" si="3"/>
        <v/>
      </c>
      <c r="AL20" s="9" t="str">
        <f t="shared" si="3"/>
        <v/>
      </c>
      <c r="AM20" s="10" t="str">
        <f t="shared" si="4"/>
        <v/>
      </c>
      <c r="AN20" s="7" t="str">
        <f t="shared" si="4"/>
        <v/>
      </c>
      <c r="AO20" s="9" t="str">
        <f t="shared" si="4"/>
        <v/>
      </c>
      <c r="AP20" s="9" t="str">
        <f t="shared" si="4"/>
        <v/>
      </c>
      <c r="AQ20" s="9" t="str">
        <f t="shared" si="4"/>
        <v/>
      </c>
      <c r="AR20" s="9" t="str">
        <f t="shared" si="4"/>
        <v/>
      </c>
      <c r="AS20" s="9" t="str">
        <f t="shared" si="4"/>
        <v/>
      </c>
      <c r="AT20" s="10" t="str">
        <f t="shared" si="4"/>
        <v/>
      </c>
      <c r="AU20" s="184" t="str">
        <f t="shared" si="6"/>
        <v/>
      </c>
      <c r="AV20" s="184"/>
      <c r="AW20" s="185"/>
      <c r="AX20" s="163">
        <f>SUM(AX14:AZ19)</f>
        <v>0</v>
      </c>
      <c r="AY20" s="164"/>
      <c r="AZ20" s="165"/>
      <c r="BA20" s="163">
        <f>SUM(BA14:BC19)</f>
        <v>0</v>
      </c>
      <c r="BB20" s="164"/>
      <c r="BC20" s="165"/>
      <c r="BD20" s="163" t="str">
        <f>IF(AX20=0,"",ROUNDDOWN(AX20/$AU$23,1))</f>
        <v/>
      </c>
      <c r="BE20" s="164"/>
      <c r="BF20" s="166"/>
      <c r="BH20" s="146">
        <f t="shared" si="9"/>
        <v>0</v>
      </c>
      <c r="BI20" s="145"/>
      <c r="BJ20" s="145"/>
      <c r="BK20" s="146" t="str">
        <f t="shared" si="10"/>
        <v/>
      </c>
      <c r="BU20" s="137">
        <v>44562</v>
      </c>
      <c r="BV20" s="137">
        <v>44564</v>
      </c>
    </row>
    <row r="21" spans="1:74" ht="17.25" customHeight="1">
      <c r="A21" s="180" t="s">
        <v>15</v>
      </c>
      <c r="B21" s="181"/>
      <c r="C21" s="181"/>
      <c r="D21" s="181"/>
      <c r="E21" s="181"/>
      <c r="F21" s="181"/>
      <c r="G21" s="182"/>
      <c r="H21" s="182"/>
      <c r="I21" s="182"/>
      <c r="J21" s="182"/>
      <c r="K21" s="182"/>
      <c r="L21" s="182"/>
      <c r="M21" s="182"/>
      <c r="N21" s="182"/>
      <c r="O21" s="182"/>
      <c r="P21" s="182"/>
      <c r="Q21" s="182"/>
      <c r="R21" s="183"/>
      <c r="S21" s="7" t="str">
        <f t="shared" si="2"/>
        <v/>
      </c>
      <c r="T21" s="9" t="str">
        <f t="shared" si="2"/>
        <v/>
      </c>
      <c r="U21" s="9" t="str">
        <f t="shared" si="2"/>
        <v/>
      </c>
      <c r="V21" s="9" t="str">
        <f t="shared" si="2"/>
        <v/>
      </c>
      <c r="W21" s="9" t="str">
        <f t="shared" si="2"/>
        <v/>
      </c>
      <c r="X21" s="9" t="str">
        <f t="shared" si="2"/>
        <v/>
      </c>
      <c r="Y21" s="10" t="str">
        <f t="shared" si="2"/>
        <v/>
      </c>
      <c r="Z21" s="7" t="str">
        <f t="shared" si="2"/>
        <v/>
      </c>
      <c r="AA21" s="9" t="str">
        <f t="shared" si="2"/>
        <v/>
      </c>
      <c r="AB21" s="9" t="str">
        <f t="shared" si="2"/>
        <v/>
      </c>
      <c r="AC21" s="9" t="str">
        <f t="shared" si="3"/>
        <v/>
      </c>
      <c r="AD21" s="9" t="str">
        <f t="shared" si="3"/>
        <v/>
      </c>
      <c r="AE21" s="9" t="str">
        <f t="shared" si="3"/>
        <v/>
      </c>
      <c r="AF21" s="10" t="str">
        <f t="shared" si="3"/>
        <v/>
      </c>
      <c r="AG21" s="7" t="str">
        <f t="shared" si="3"/>
        <v/>
      </c>
      <c r="AH21" s="9" t="str">
        <f t="shared" si="3"/>
        <v/>
      </c>
      <c r="AI21" s="9" t="str">
        <f t="shared" si="3"/>
        <v/>
      </c>
      <c r="AJ21" s="9" t="str">
        <f t="shared" si="3"/>
        <v/>
      </c>
      <c r="AK21" s="9" t="str">
        <f t="shared" si="3"/>
        <v/>
      </c>
      <c r="AL21" s="9" t="str">
        <f t="shared" si="3"/>
        <v/>
      </c>
      <c r="AM21" s="10" t="str">
        <f t="shared" si="4"/>
        <v/>
      </c>
      <c r="AN21" s="7" t="str">
        <f t="shared" si="4"/>
        <v/>
      </c>
      <c r="AO21" s="9" t="str">
        <f t="shared" si="4"/>
        <v/>
      </c>
      <c r="AP21" s="9" t="str">
        <f t="shared" si="4"/>
        <v/>
      </c>
      <c r="AQ21" s="9" t="str">
        <f t="shared" si="4"/>
        <v/>
      </c>
      <c r="AR21" s="9" t="str">
        <f t="shared" si="4"/>
        <v/>
      </c>
      <c r="AS21" s="9" t="str">
        <f t="shared" si="4"/>
        <v/>
      </c>
      <c r="AT21" s="10" t="str">
        <f t="shared" si="4"/>
        <v/>
      </c>
      <c r="AU21" s="184" t="str">
        <f t="shared" si="6"/>
        <v/>
      </c>
      <c r="AV21" s="184"/>
      <c r="AW21" s="185"/>
      <c r="AX21" s="163" t="str">
        <f>IF($AU21="","",ROUNDDOWN($AU21/4,1))</f>
        <v/>
      </c>
      <c r="AY21" s="164"/>
      <c r="AZ21" s="165"/>
      <c r="BA21" s="163" t="str">
        <f>IF($AU21="","",$BA$23)</f>
        <v/>
      </c>
      <c r="BB21" s="164"/>
      <c r="BC21" s="165"/>
      <c r="BD21" s="163" t="str">
        <f t="shared" si="5"/>
        <v/>
      </c>
      <c r="BE21" s="164"/>
      <c r="BF21" s="166"/>
      <c r="BH21" s="146">
        <f t="shared" si="9"/>
        <v>0</v>
      </c>
      <c r="BI21" s="145"/>
      <c r="BJ21" s="145"/>
      <c r="BK21" s="146" t="str">
        <f t="shared" si="10"/>
        <v/>
      </c>
      <c r="BU21" s="137">
        <v>44571</v>
      </c>
      <c r="BV21" s="137"/>
    </row>
    <row r="22" spans="1:74" ht="17.25" customHeight="1" thickBot="1">
      <c r="A22" s="180"/>
      <c r="B22" s="181"/>
      <c r="C22" s="181"/>
      <c r="D22" s="181"/>
      <c r="E22" s="181"/>
      <c r="F22" s="181"/>
      <c r="G22" s="182"/>
      <c r="H22" s="182"/>
      <c r="I22" s="182"/>
      <c r="J22" s="182"/>
      <c r="K22" s="182"/>
      <c r="L22" s="182"/>
      <c r="M22" s="182"/>
      <c r="N22" s="182"/>
      <c r="O22" s="182"/>
      <c r="P22" s="182"/>
      <c r="Q22" s="182"/>
      <c r="R22" s="183"/>
      <c r="S22" s="7" t="str">
        <f t="shared" si="2"/>
        <v/>
      </c>
      <c r="T22" s="9" t="str">
        <f t="shared" si="2"/>
        <v/>
      </c>
      <c r="U22" s="9" t="str">
        <f t="shared" si="2"/>
        <v/>
      </c>
      <c r="V22" s="9" t="str">
        <f t="shared" si="2"/>
        <v/>
      </c>
      <c r="W22" s="9" t="str">
        <f t="shared" si="2"/>
        <v/>
      </c>
      <c r="X22" s="9" t="str">
        <f t="shared" si="2"/>
        <v/>
      </c>
      <c r="Y22" s="10" t="str">
        <f t="shared" si="2"/>
        <v/>
      </c>
      <c r="Z22" s="7" t="str">
        <f t="shared" si="2"/>
        <v/>
      </c>
      <c r="AA22" s="9" t="str">
        <f t="shared" si="2"/>
        <v/>
      </c>
      <c r="AB22" s="9" t="str">
        <f t="shared" si="2"/>
        <v/>
      </c>
      <c r="AC22" s="9" t="str">
        <f t="shared" si="3"/>
        <v/>
      </c>
      <c r="AD22" s="9" t="str">
        <f t="shared" si="3"/>
        <v/>
      </c>
      <c r="AE22" s="9" t="str">
        <f t="shared" si="3"/>
        <v/>
      </c>
      <c r="AF22" s="10" t="str">
        <f t="shared" si="3"/>
        <v/>
      </c>
      <c r="AG22" s="7" t="str">
        <f t="shared" si="3"/>
        <v/>
      </c>
      <c r="AH22" s="9" t="str">
        <f t="shared" si="3"/>
        <v/>
      </c>
      <c r="AI22" s="9" t="str">
        <f t="shared" si="3"/>
        <v/>
      </c>
      <c r="AJ22" s="9" t="str">
        <f t="shared" si="3"/>
        <v/>
      </c>
      <c r="AK22" s="9" t="str">
        <f t="shared" si="3"/>
        <v/>
      </c>
      <c r="AL22" s="9" t="str">
        <f t="shared" si="3"/>
        <v/>
      </c>
      <c r="AM22" s="10" t="str">
        <f t="shared" si="4"/>
        <v/>
      </c>
      <c r="AN22" s="7" t="str">
        <f t="shared" si="4"/>
        <v/>
      </c>
      <c r="AO22" s="9" t="str">
        <f t="shared" si="4"/>
        <v/>
      </c>
      <c r="AP22" s="9" t="str">
        <f t="shared" si="4"/>
        <v/>
      </c>
      <c r="AQ22" s="9" t="str">
        <f t="shared" si="4"/>
        <v/>
      </c>
      <c r="AR22" s="9" t="str">
        <f t="shared" si="4"/>
        <v/>
      </c>
      <c r="AS22" s="9" t="str">
        <f t="shared" si="4"/>
        <v/>
      </c>
      <c r="AT22" s="10" t="str">
        <f t="shared" si="4"/>
        <v/>
      </c>
      <c r="AU22" s="184" t="str">
        <f t="shared" si="6"/>
        <v/>
      </c>
      <c r="AV22" s="184"/>
      <c r="AW22" s="185"/>
      <c r="AX22" s="163" t="str">
        <f t="shared" si="7"/>
        <v/>
      </c>
      <c r="AY22" s="164"/>
      <c r="AZ22" s="165"/>
      <c r="BA22" s="163" t="str">
        <f t="shared" ref="BA22" si="12">IF($AU22="","",ROUNDDOWN($AU22/4,1))</f>
        <v/>
      </c>
      <c r="BB22" s="164"/>
      <c r="BC22" s="165"/>
      <c r="BD22" s="163" t="str">
        <f>IF(BA22="","",ROUNDDOWN(BA22/$AU$23,1))</f>
        <v/>
      </c>
      <c r="BE22" s="164"/>
      <c r="BF22" s="166"/>
      <c r="BH22" s="146">
        <f t="shared" si="9"/>
        <v>0</v>
      </c>
      <c r="BI22" s="145"/>
      <c r="BJ22" s="145"/>
      <c r="BK22" s="146" t="str">
        <f t="shared" si="10"/>
        <v/>
      </c>
      <c r="BU22" s="137">
        <v>44603</v>
      </c>
      <c r="BV22" s="137"/>
    </row>
    <row r="23" spans="1:74" ht="21" customHeight="1" thickBot="1">
      <c r="A23" s="214" t="s">
        <v>22</v>
      </c>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c r="AN23" s="215"/>
      <c r="AO23" s="215"/>
      <c r="AP23" s="215"/>
      <c r="AQ23" s="215"/>
      <c r="AR23" s="215"/>
      <c r="AS23" s="215"/>
      <c r="AT23" s="216"/>
      <c r="AU23" s="220">
        <f>COUNT($S$24:$AT$24)*7/4</f>
        <v>0</v>
      </c>
      <c r="AV23" s="194"/>
      <c r="AW23" s="194"/>
      <c r="AX23" s="194"/>
      <c r="AY23" s="194"/>
      <c r="AZ23" s="194"/>
      <c r="BA23" s="220"/>
      <c r="BB23" s="194"/>
      <c r="BC23" s="194"/>
      <c r="BD23" s="194"/>
      <c r="BE23" s="194"/>
      <c r="BF23" s="221"/>
      <c r="BU23" s="137">
        <v>44615</v>
      </c>
      <c r="BV23" s="137"/>
    </row>
    <row r="24" spans="1:74" ht="21" customHeight="1" thickBot="1">
      <c r="A24" s="233" t="s">
        <v>16</v>
      </c>
      <c r="B24" s="208"/>
      <c r="C24" s="208"/>
      <c r="D24" s="208"/>
      <c r="E24" s="208"/>
      <c r="F24" s="208"/>
      <c r="G24" s="208"/>
      <c r="H24" s="208"/>
      <c r="I24" s="208"/>
      <c r="J24" s="208"/>
      <c r="K24" s="208"/>
      <c r="L24" s="208"/>
      <c r="M24" s="208"/>
      <c r="N24" s="208"/>
      <c r="O24" s="208"/>
      <c r="P24" s="208"/>
      <c r="Q24" s="208"/>
      <c r="R24" s="234"/>
      <c r="S24" s="12" t="str">
        <f t="shared" ref="S24:AT24" si="13">IF(S$10="","",$BL$25)</f>
        <v/>
      </c>
      <c r="T24" s="13" t="str">
        <f t="shared" si="13"/>
        <v/>
      </c>
      <c r="U24" s="13" t="str">
        <f t="shared" si="13"/>
        <v/>
      </c>
      <c r="V24" s="13" t="str">
        <f t="shared" si="13"/>
        <v/>
      </c>
      <c r="W24" s="13" t="str">
        <f t="shared" si="13"/>
        <v/>
      </c>
      <c r="X24" s="13" t="str">
        <f t="shared" si="13"/>
        <v/>
      </c>
      <c r="Y24" s="15" t="str">
        <f t="shared" si="13"/>
        <v/>
      </c>
      <c r="Z24" s="12" t="str">
        <f t="shared" si="13"/>
        <v/>
      </c>
      <c r="AA24" s="13" t="str">
        <f t="shared" si="13"/>
        <v/>
      </c>
      <c r="AB24" s="13" t="str">
        <f t="shared" si="13"/>
        <v/>
      </c>
      <c r="AC24" s="13" t="str">
        <f t="shared" si="13"/>
        <v/>
      </c>
      <c r="AD24" s="13" t="str">
        <f t="shared" si="13"/>
        <v/>
      </c>
      <c r="AE24" s="13" t="str">
        <f t="shared" si="13"/>
        <v/>
      </c>
      <c r="AF24" s="15" t="str">
        <f t="shared" si="13"/>
        <v/>
      </c>
      <c r="AG24" s="12" t="str">
        <f t="shared" si="13"/>
        <v/>
      </c>
      <c r="AH24" s="13" t="str">
        <f t="shared" si="13"/>
        <v/>
      </c>
      <c r="AI24" s="13" t="str">
        <f t="shared" si="13"/>
        <v/>
      </c>
      <c r="AJ24" s="13" t="str">
        <f t="shared" si="13"/>
        <v/>
      </c>
      <c r="AK24" s="13" t="str">
        <f t="shared" si="13"/>
        <v/>
      </c>
      <c r="AL24" s="13" t="str">
        <f t="shared" si="13"/>
        <v/>
      </c>
      <c r="AM24" s="15" t="str">
        <f t="shared" si="13"/>
        <v/>
      </c>
      <c r="AN24" s="12" t="str">
        <f t="shared" si="13"/>
        <v/>
      </c>
      <c r="AO24" s="13" t="str">
        <f t="shared" si="13"/>
        <v/>
      </c>
      <c r="AP24" s="13" t="str">
        <f t="shared" si="13"/>
        <v/>
      </c>
      <c r="AQ24" s="13" t="str">
        <f t="shared" si="13"/>
        <v/>
      </c>
      <c r="AR24" s="13" t="str">
        <f t="shared" si="13"/>
        <v/>
      </c>
      <c r="AS24" s="13" t="str">
        <f t="shared" si="13"/>
        <v/>
      </c>
      <c r="AT24" s="15" t="str">
        <f t="shared" si="13"/>
        <v/>
      </c>
      <c r="AU24" s="177">
        <f>SUM(S24:AT24)</f>
        <v>0</v>
      </c>
      <c r="AV24" s="222"/>
      <c r="AW24" s="223" t="s">
        <v>120</v>
      </c>
      <c r="AX24" s="223"/>
      <c r="AY24" s="223"/>
      <c r="AZ24" s="223"/>
      <c r="BA24" s="217" t="s">
        <v>119</v>
      </c>
      <c r="BB24" s="218"/>
      <c r="BC24" s="218"/>
      <c r="BD24" s="218"/>
      <c r="BE24" s="218"/>
      <c r="BF24" s="219"/>
      <c r="BH24" s="150" t="s">
        <v>176</v>
      </c>
      <c r="BI24" s="151"/>
      <c r="BJ24" s="151"/>
      <c r="BK24" s="151"/>
      <c r="BL24" s="151"/>
      <c r="BM24" s="151"/>
      <c r="BN24" s="152"/>
      <c r="BU24" s="137">
        <v>44641</v>
      </c>
      <c r="BV24" s="137"/>
    </row>
    <row r="25" spans="1:74" customFormat="1" ht="21" customHeight="1">
      <c r="A25" s="23" t="s">
        <v>17</v>
      </c>
      <c r="B25" s="25"/>
      <c r="C25" s="25"/>
      <c r="D25" s="25"/>
      <c r="E25" s="25"/>
      <c r="F25" s="25"/>
      <c r="G25" s="25"/>
      <c r="H25" s="25"/>
      <c r="I25" s="25"/>
      <c r="J25" s="25"/>
      <c r="K25" s="25"/>
      <c r="L25" s="25"/>
      <c r="M25" s="25"/>
      <c r="N25" s="25"/>
      <c r="O25" s="25"/>
      <c r="P25" s="25"/>
      <c r="Q25" s="25"/>
      <c r="R25" s="25"/>
      <c r="S25" s="43">
        <f>DATE($BV$1,$BV$2,COLUMN()-18)</f>
        <v>45748</v>
      </c>
      <c r="T25" s="43">
        <f t="shared" ref="T25:AT25" si="14">DATE($BV$1,$BV$2,COLUMN()-18)</f>
        <v>45749</v>
      </c>
      <c r="U25" s="43">
        <f t="shared" si="14"/>
        <v>45750</v>
      </c>
      <c r="V25" s="43">
        <f t="shared" si="14"/>
        <v>45751</v>
      </c>
      <c r="W25" s="43">
        <f t="shared" si="14"/>
        <v>45752</v>
      </c>
      <c r="X25" s="43">
        <f t="shared" si="14"/>
        <v>45753</v>
      </c>
      <c r="Y25" s="43">
        <f t="shared" si="14"/>
        <v>45754</v>
      </c>
      <c r="Z25" s="43">
        <f t="shared" si="14"/>
        <v>45755</v>
      </c>
      <c r="AA25" s="43">
        <f t="shared" si="14"/>
        <v>45756</v>
      </c>
      <c r="AB25" s="43">
        <f t="shared" si="14"/>
        <v>45757</v>
      </c>
      <c r="AC25" s="43">
        <f t="shared" si="14"/>
        <v>45758</v>
      </c>
      <c r="AD25" s="43">
        <f t="shared" si="14"/>
        <v>45759</v>
      </c>
      <c r="AE25" s="43">
        <f t="shared" si="14"/>
        <v>45760</v>
      </c>
      <c r="AF25" s="43">
        <f t="shared" si="14"/>
        <v>45761</v>
      </c>
      <c r="AG25" s="43">
        <f t="shared" si="14"/>
        <v>45762</v>
      </c>
      <c r="AH25" s="43">
        <f t="shared" si="14"/>
        <v>45763</v>
      </c>
      <c r="AI25" s="43">
        <f t="shared" si="14"/>
        <v>45764</v>
      </c>
      <c r="AJ25" s="43">
        <f t="shared" si="14"/>
        <v>45765</v>
      </c>
      <c r="AK25" s="43">
        <f t="shared" si="14"/>
        <v>45766</v>
      </c>
      <c r="AL25" s="43">
        <f t="shared" si="14"/>
        <v>45767</v>
      </c>
      <c r="AM25" s="43">
        <f t="shared" si="14"/>
        <v>45768</v>
      </c>
      <c r="AN25" s="43">
        <f t="shared" si="14"/>
        <v>45769</v>
      </c>
      <c r="AO25" s="43">
        <f t="shared" si="14"/>
        <v>45770</v>
      </c>
      <c r="AP25" s="43">
        <f t="shared" si="14"/>
        <v>45771</v>
      </c>
      <c r="AQ25" s="43">
        <f t="shared" si="14"/>
        <v>45772</v>
      </c>
      <c r="AR25" s="43">
        <f t="shared" si="14"/>
        <v>45773</v>
      </c>
      <c r="AS25" s="43">
        <f t="shared" si="14"/>
        <v>45774</v>
      </c>
      <c r="AT25" s="43">
        <f t="shared" si="14"/>
        <v>45775</v>
      </c>
      <c r="AU25" s="25"/>
      <c r="AV25" s="25"/>
      <c r="AW25" s="25"/>
      <c r="AX25" s="25"/>
      <c r="AY25" s="25"/>
      <c r="AZ25" s="25"/>
      <c r="BA25" s="25"/>
      <c r="BB25" s="25"/>
      <c r="BC25" s="25"/>
      <c r="BD25" s="25"/>
      <c r="BE25" s="25"/>
      <c r="BF25" s="26"/>
      <c r="BH25" s="153" t="s">
        <v>177</v>
      </c>
      <c r="BI25" s="154"/>
      <c r="BJ25" s="154"/>
      <c r="BK25" s="154"/>
      <c r="BL25" s="148">
        <v>5</v>
      </c>
      <c r="BM25" s="154" t="s">
        <v>175</v>
      </c>
      <c r="BN25" s="157"/>
      <c r="BU25" s="138"/>
      <c r="BV25" s="138"/>
    </row>
    <row r="26" spans="1:74" customFormat="1" ht="21" customHeight="1">
      <c r="A26" s="27"/>
      <c r="B26" s="24" t="s">
        <v>70</v>
      </c>
      <c r="C26" s="24"/>
      <c r="D26" s="24"/>
      <c r="E26" s="24"/>
      <c r="F26" s="24"/>
      <c r="G26" s="24"/>
      <c r="H26" s="24" t="s">
        <v>50</v>
      </c>
      <c r="I26" s="24" t="s">
        <v>123</v>
      </c>
      <c r="J26" s="24"/>
      <c r="K26" s="24"/>
      <c r="L26" s="24"/>
      <c r="M26" s="24"/>
      <c r="N26" s="24">
        <v>7</v>
      </c>
      <c r="O26" s="24" t="s">
        <v>121</v>
      </c>
      <c r="P26" s="24"/>
      <c r="Q26" s="1"/>
      <c r="R26" s="24" t="s">
        <v>71</v>
      </c>
      <c r="S26" s="24" t="s">
        <v>124</v>
      </c>
      <c r="T26" s="24"/>
      <c r="U26" s="24"/>
      <c r="V26" s="24"/>
      <c r="W26" s="24">
        <v>4</v>
      </c>
      <c r="X26" s="24" t="s">
        <v>121</v>
      </c>
      <c r="Y26" s="24"/>
      <c r="Z26" s="24"/>
      <c r="AA26" s="24" t="s">
        <v>73</v>
      </c>
      <c r="AB26" s="24" t="s">
        <v>125</v>
      </c>
      <c r="AC26" s="24"/>
      <c r="AD26" s="24"/>
      <c r="AE26" s="24"/>
      <c r="AF26" s="24">
        <v>7</v>
      </c>
      <c r="AG26" s="24" t="s">
        <v>121</v>
      </c>
      <c r="AH26" s="24"/>
      <c r="AI26" s="24"/>
      <c r="AJ26" s="24" t="s">
        <v>74</v>
      </c>
      <c r="AK26" s="24" t="s">
        <v>126</v>
      </c>
      <c r="AL26" s="24"/>
      <c r="AM26" s="24"/>
      <c r="AN26" s="24"/>
      <c r="AO26" s="24">
        <v>6</v>
      </c>
      <c r="AP26" s="24" t="s">
        <v>121</v>
      </c>
      <c r="AQ26" s="24"/>
      <c r="AR26" s="24"/>
      <c r="AS26" s="24" t="s">
        <v>140</v>
      </c>
      <c r="AT26" s="24" t="s">
        <v>141</v>
      </c>
      <c r="AU26" s="24"/>
      <c r="AV26" s="24"/>
      <c r="AW26" s="24"/>
      <c r="AX26" s="24"/>
      <c r="AY26" s="24">
        <v>5</v>
      </c>
      <c r="AZ26" s="24" t="s">
        <v>121</v>
      </c>
      <c r="BA26" s="24"/>
      <c r="BB26" s="24"/>
      <c r="BC26" s="24"/>
      <c r="BD26" s="24"/>
      <c r="BE26" s="24"/>
      <c r="BF26" s="28"/>
      <c r="BU26" s="1"/>
      <c r="BV26" s="1"/>
    </row>
    <row r="27" spans="1:74" customFormat="1" ht="21" customHeight="1" thickBot="1">
      <c r="A27" s="29"/>
      <c r="B27" s="30"/>
      <c r="C27" s="30"/>
      <c r="D27" s="30"/>
      <c r="E27" s="30"/>
      <c r="F27" s="30"/>
      <c r="G27" s="30"/>
      <c r="H27" s="30" t="s">
        <v>142</v>
      </c>
      <c r="I27" s="30" t="s">
        <v>143</v>
      </c>
      <c r="J27" s="30"/>
      <c r="K27" s="30"/>
      <c r="L27" s="30"/>
      <c r="M27" s="30"/>
      <c r="N27" s="30">
        <v>2</v>
      </c>
      <c r="O27" s="30" t="s">
        <v>121</v>
      </c>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1"/>
    </row>
    <row r="28" spans="1:74" ht="28.5" customHeight="1">
      <c r="A28" s="176" t="s">
        <v>18</v>
      </c>
      <c r="B28" s="176"/>
      <c r="C28" s="237" t="s">
        <v>69</v>
      </c>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row>
    <row r="29" spans="1:74" ht="14.25">
      <c r="A29" s="17"/>
      <c r="B29" s="17"/>
      <c r="C29" s="205" t="s">
        <v>24</v>
      </c>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row>
    <row r="30" spans="1:74" ht="27.75" customHeight="1">
      <c r="A30" s="18"/>
      <c r="B30" s="18"/>
      <c r="C30" s="236" t="s">
        <v>57</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row>
    <row r="31" spans="1:74" ht="29.25" customHeight="1">
      <c r="A31" s="16"/>
      <c r="B31" s="16"/>
      <c r="C31" s="203" t="s">
        <v>63</v>
      </c>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row>
    <row r="32" spans="1:74" ht="42.75" customHeight="1">
      <c r="A32" s="16"/>
      <c r="B32" s="16"/>
      <c r="C32" s="203" t="s">
        <v>54</v>
      </c>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row>
    <row r="33" spans="1:58" ht="14.25">
      <c r="A33" s="17"/>
      <c r="B33" s="17"/>
      <c r="C33" s="205" t="s">
        <v>61</v>
      </c>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row>
    <row r="34" spans="1:58" ht="14.25">
      <c r="A34" s="17"/>
      <c r="B34" s="17"/>
      <c r="C34" s="20"/>
      <c r="D34" s="20"/>
      <c r="E34" s="20" t="s">
        <v>64</v>
      </c>
      <c r="F34" s="20"/>
      <c r="G34" s="20"/>
      <c r="H34" s="20"/>
      <c r="I34" s="20"/>
      <c r="J34" s="20" t="s">
        <v>23</v>
      </c>
      <c r="K34" s="20"/>
      <c r="L34" s="20"/>
      <c r="M34" s="20"/>
      <c r="N34" s="20"/>
      <c r="O34" s="20"/>
      <c r="P34" s="20"/>
      <c r="Q34" s="20"/>
      <c r="R34" s="20"/>
      <c r="S34" s="20"/>
      <c r="T34" s="20"/>
      <c r="U34" s="20"/>
      <c r="V34" s="20"/>
      <c r="W34" s="20"/>
      <c r="X34" s="20" t="s">
        <v>58</v>
      </c>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row>
    <row r="35" spans="1:58" ht="28.5" customHeight="1">
      <c r="A35" s="17"/>
      <c r="B35" s="17"/>
      <c r="C35" s="20"/>
      <c r="D35" s="20"/>
      <c r="E35" s="203" t="s">
        <v>62</v>
      </c>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row>
    <row r="36" spans="1:58" ht="16.5" customHeight="1">
      <c r="A36" s="17"/>
      <c r="B36" s="17"/>
      <c r="C36" s="235" t="s">
        <v>59</v>
      </c>
      <c r="D36" s="235"/>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row>
    <row r="37" spans="1:58" ht="28.5" customHeight="1">
      <c r="A37" s="17"/>
      <c r="B37" s="17"/>
      <c r="C37" s="203" t="s">
        <v>65</v>
      </c>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row>
    <row r="38" spans="1:58" ht="28.5" customHeight="1">
      <c r="A38" s="16"/>
      <c r="B38" s="16"/>
      <c r="C38" s="232" t="s">
        <v>60</v>
      </c>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row>
  </sheetData>
  <sheetProtection sheet="1" objects="1" scenarios="1"/>
  <mergeCells count="149">
    <mergeCell ref="C38:BF38"/>
    <mergeCell ref="A15:F15"/>
    <mergeCell ref="G15:K15"/>
    <mergeCell ref="L15:R15"/>
    <mergeCell ref="AU15:AW15"/>
    <mergeCell ref="BA21:BC21"/>
    <mergeCell ref="BA22:BC22"/>
    <mergeCell ref="G18:K18"/>
    <mergeCell ref="BD18:BF18"/>
    <mergeCell ref="BA18:BC18"/>
    <mergeCell ref="A24:R24"/>
    <mergeCell ref="A16:F16"/>
    <mergeCell ref="A17:F17"/>
    <mergeCell ref="A18:F18"/>
    <mergeCell ref="G17:K17"/>
    <mergeCell ref="A22:F22"/>
    <mergeCell ref="A21:F21"/>
    <mergeCell ref="C36:BF36"/>
    <mergeCell ref="C33:BF33"/>
    <mergeCell ref="C32:BF32"/>
    <mergeCell ref="C30:BF30"/>
    <mergeCell ref="C31:BF31"/>
    <mergeCell ref="C28:BF28"/>
    <mergeCell ref="C37:BF37"/>
    <mergeCell ref="AU22:AW22"/>
    <mergeCell ref="G22:K22"/>
    <mergeCell ref="BO10:BR10"/>
    <mergeCell ref="A2:AH2"/>
    <mergeCell ref="AJ2:AK2"/>
    <mergeCell ref="AM2:AN2"/>
    <mergeCell ref="AT5:AV5"/>
    <mergeCell ref="AW5:AY5"/>
    <mergeCell ref="BA10:BC10"/>
    <mergeCell ref="BA11:BC11"/>
    <mergeCell ref="BD7:BF9"/>
    <mergeCell ref="A4:R4"/>
    <mergeCell ref="S4:AE4"/>
    <mergeCell ref="AF4:AM4"/>
    <mergeCell ref="AN4:BF4"/>
    <mergeCell ref="BD10:BF10"/>
    <mergeCell ref="BC5:BF5"/>
    <mergeCell ref="L22:R22"/>
    <mergeCell ref="BA14:BC14"/>
    <mergeCell ref="BA12:BC12"/>
    <mergeCell ref="AG7:AM7"/>
    <mergeCell ref="AX7:AZ9"/>
    <mergeCell ref="A13:F13"/>
    <mergeCell ref="G13:K13"/>
    <mergeCell ref="A14:F14"/>
    <mergeCell ref="A19:F19"/>
    <mergeCell ref="G19:K19"/>
    <mergeCell ref="L19:R19"/>
    <mergeCell ref="BA24:BF24"/>
    <mergeCell ref="BA23:BF23"/>
    <mergeCell ref="BA17:BC17"/>
    <mergeCell ref="BA15:BC15"/>
    <mergeCell ref="AX21:AZ21"/>
    <mergeCell ref="AX15:AZ15"/>
    <mergeCell ref="AX14:AZ14"/>
    <mergeCell ref="AX16:AZ16"/>
    <mergeCell ref="AX17:AZ17"/>
    <mergeCell ref="AX18:AZ18"/>
    <mergeCell ref="AU23:AZ23"/>
    <mergeCell ref="BD22:BF22"/>
    <mergeCell ref="AX22:AZ22"/>
    <mergeCell ref="AU19:AW19"/>
    <mergeCell ref="AX20:AZ20"/>
    <mergeCell ref="BD21:BF21"/>
    <mergeCell ref="AU24:AV24"/>
    <mergeCell ref="AW24:AZ24"/>
    <mergeCell ref="AU14:AW14"/>
    <mergeCell ref="AU16:AW16"/>
    <mergeCell ref="BA20:BC20"/>
    <mergeCell ref="BD20:BF20"/>
    <mergeCell ref="BA13:BC13"/>
    <mergeCell ref="L14:R14"/>
    <mergeCell ref="L16:R16"/>
    <mergeCell ref="L13:R13"/>
    <mergeCell ref="L18:R18"/>
    <mergeCell ref="L21:R21"/>
    <mergeCell ref="G21:K21"/>
    <mergeCell ref="G14:K14"/>
    <mergeCell ref="G16:K16"/>
    <mergeCell ref="AU17:AW17"/>
    <mergeCell ref="AU21:AW21"/>
    <mergeCell ref="AU18:AW18"/>
    <mergeCell ref="AX13:AZ13"/>
    <mergeCell ref="L7:R9"/>
    <mergeCell ref="AX10:AZ10"/>
    <mergeCell ref="E35:BF35"/>
    <mergeCell ref="C29:BF29"/>
    <mergeCell ref="BD12:BF12"/>
    <mergeCell ref="H5:R5"/>
    <mergeCell ref="S5:Z5"/>
    <mergeCell ref="A6:R6"/>
    <mergeCell ref="S6:AE6"/>
    <mergeCell ref="A7:F9"/>
    <mergeCell ref="L11:R11"/>
    <mergeCell ref="A11:F11"/>
    <mergeCell ref="A10:F10"/>
    <mergeCell ref="G11:K11"/>
    <mergeCell ref="G10:K10"/>
    <mergeCell ref="AA5:AJ5"/>
    <mergeCell ref="S7:Y7"/>
    <mergeCell ref="Z7:AF7"/>
    <mergeCell ref="L10:R10"/>
    <mergeCell ref="A23:AT23"/>
    <mergeCell ref="BD13:BF13"/>
    <mergeCell ref="BD15:BF15"/>
    <mergeCell ref="BD16:BF16"/>
    <mergeCell ref="BD17:BF17"/>
    <mergeCell ref="A28:B28"/>
    <mergeCell ref="AK5:AS5"/>
    <mergeCell ref="A20:F20"/>
    <mergeCell ref="G20:K20"/>
    <mergeCell ref="L20:R20"/>
    <mergeCell ref="AU20:AW20"/>
    <mergeCell ref="A5:G5"/>
    <mergeCell ref="AU13:AW13"/>
    <mergeCell ref="G7:K9"/>
    <mergeCell ref="A12:F12"/>
    <mergeCell ref="G12:K12"/>
    <mergeCell ref="L12:R12"/>
    <mergeCell ref="AU12:AW12"/>
    <mergeCell ref="AF6:AM6"/>
    <mergeCell ref="AU11:AW11"/>
    <mergeCell ref="AN6:BF6"/>
    <mergeCell ref="L17:R17"/>
    <mergeCell ref="AX11:AZ11"/>
    <mergeCell ref="BD11:BF11"/>
    <mergeCell ref="AX12:AZ12"/>
    <mergeCell ref="AU10:AW10"/>
    <mergeCell ref="AZ5:BB5"/>
    <mergeCell ref="AN7:AT7"/>
    <mergeCell ref="AU7:AW9"/>
    <mergeCell ref="BH7:BH9"/>
    <mergeCell ref="BI7:BI9"/>
    <mergeCell ref="BJ7:BJ9"/>
    <mergeCell ref="BH5:BH6"/>
    <mergeCell ref="BI5:BI6"/>
    <mergeCell ref="BJ5:BJ6"/>
    <mergeCell ref="BK5:BK6"/>
    <mergeCell ref="BK7:BK9"/>
    <mergeCell ref="AX19:AZ19"/>
    <mergeCell ref="BA19:BC19"/>
    <mergeCell ref="BD19:BF19"/>
    <mergeCell ref="BA7:BC9"/>
    <mergeCell ref="BA16:BC16"/>
    <mergeCell ref="BD14:BF14"/>
  </mergeCells>
  <phoneticPr fontId="2"/>
  <printOptions horizontalCentered="1"/>
  <pageMargins left="0.39370078740157483" right="0.39370078740157483" top="0.39370078740157483" bottom="0.39370078740157483" header="0.39370078740157483" footer="0.39370078740157483"/>
  <pageSetup paperSize="9"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V38"/>
  <sheetViews>
    <sheetView workbookViewId="0">
      <selection activeCell="L10" sqref="L10:R10"/>
    </sheetView>
  </sheetViews>
  <sheetFormatPr defaultRowHeight="14.25"/>
  <cols>
    <col min="1" max="4" width="2.625" style="19" customWidth="1"/>
    <col min="5" max="18" width="2.625" style="1" customWidth="1"/>
    <col min="19" max="46" width="2.875" style="1" customWidth="1"/>
    <col min="47" max="72" width="2.625" style="1" customWidth="1"/>
    <col min="73" max="16384" width="9" style="1"/>
  </cols>
  <sheetData>
    <row r="1" spans="1:74" ht="21" customHeight="1">
      <c r="A1" s="21" t="s">
        <v>0</v>
      </c>
      <c r="B1" s="21"/>
      <c r="C1" s="21"/>
      <c r="D1" s="21"/>
      <c r="E1" s="21"/>
      <c r="F1" s="21"/>
      <c r="G1" s="21"/>
      <c r="H1" s="21"/>
      <c r="I1" s="21"/>
      <c r="J1" s="21"/>
      <c r="K1" s="21"/>
      <c r="L1" s="21"/>
      <c r="M1" s="21"/>
      <c r="N1" s="21"/>
      <c r="O1" s="21"/>
      <c r="P1" s="21"/>
      <c r="Q1" s="21"/>
      <c r="R1" s="21"/>
      <c r="S1" s="21"/>
      <c r="T1" s="21"/>
      <c r="U1" s="21"/>
      <c r="V1" s="21"/>
      <c r="W1" s="21"/>
      <c r="X1" s="21"/>
      <c r="Y1" s="21"/>
      <c r="Z1" s="22"/>
      <c r="AA1" s="21"/>
      <c r="AB1" s="21"/>
      <c r="AC1" s="21"/>
      <c r="AD1" s="21"/>
      <c r="AE1" s="21"/>
      <c r="AF1" s="21"/>
      <c r="AG1" s="21"/>
      <c r="AH1" s="21"/>
      <c r="AI1" s="21"/>
      <c r="AJ1" s="21"/>
      <c r="AK1" s="21"/>
      <c r="AL1" s="21"/>
      <c r="AM1" s="21"/>
      <c r="AN1" s="21"/>
      <c r="AO1" s="21"/>
      <c r="AP1" s="21"/>
      <c r="AQ1" s="21"/>
      <c r="AR1" s="21"/>
      <c r="AS1" s="21"/>
      <c r="AT1" s="21"/>
      <c r="AU1" s="21"/>
      <c r="AV1" s="21"/>
      <c r="AW1" s="21"/>
      <c r="BU1" s="9" t="s">
        <v>80</v>
      </c>
      <c r="BV1" s="42">
        <v>2022</v>
      </c>
    </row>
    <row r="2" spans="1:74" ht="21" customHeight="1">
      <c r="A2" s="225" t="s">
        <v>76</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1" t="s">
        <v>79</v>
      </c>
      <c r="AJ2" s="226" t="str">
        <f>IF($BV$1=2019,"R元","R"&amp;($BV$1-2018))</f>
        <v>R4</v>
      </c>
      <c r="AK2" s="226"/>
      <c r="AL2" s="36" t="s">
        <v>77</v>
      </c>
      <c r="AM2" s="225">
        <f>BV2</f>
        <v>4</v>
      </c>
      <c r="AN2" s="225"/>
      <c r="AO2" s="35" t="s">
        <v>78</v>
      </c>
      <c r="AP2" s="35"/>
      <c r="AQ2" s="35"/>
      <c r="AR2" s="35"/>
      <c r="AS2" s="35"/>
      <c r="AT2" s="35"/>
      <c r="AU2" s="35"/>
      <c r="AV2" s="35"/>
      <c r="AW2" s="35"/>
      <c r="AX2" s="35"/>
      <c r="AY2" s="35"/>
      <c r="AZ2" s="35"/>
      <c r="BA2" s="35"/>
      <c r="BB2" s="35"/>
      <c r="BC2" s="35"/>
      <c r="BD2" s="35"/>
      <c r="BE2" s="35"/>
      <c r="BF2" s="35"/>
      <c r="BU2" s="9" t="s">
        <v>81</v>
      </c>
      <c r="BV2" s="42">
        <v>4</v>
      </c>
    </row>
    <row r="3" spans="1:74" ht="9.75" customHeight="1" thickBot="1">
      <c r="A3" s="1"/>
      <c r="B3" s="1"/>
      <c r="C3" s="1"/>
      <c r="D3" s="1"/>
    </row>
    <row r="4" spans="1:74" ht="21" customHeight="1" thickBot="1">
      <c r="A4" s="229" t="s">
        <v>1</v>
      </c>
      <c r="B4" s="230"/>
      <c r="C4" s="230"/>
      <c r="D4" s="230"/>
      <c r="E4" s="230"/>
      <c r="F4" s="230"/>
      <c r="G4" s="230"/>
      <c r="H4" s="230"/>
      <c r="I4" s="230"/>
      <c r="J4" s="230"/>
      <c r="K4" s="230"/>
      <c r="L4" s="230"/>
      <c r="M4" s="230"/>
      <c r="N4" s="230"/>
      <c r="O4" s="230"/>
      <c r="P4" s="230"/>
      <c r="Q4" s="230"/>
      <c r="R4" s="230"/>
      <c r="S4" s="211" t="s">
        <v>83</v>
      </c>
      <c r="T4" s="211"/>
      <c r="U4" s="211"/>
      <c r="V4" s="211"/>
      <c r="W4" s="211"/>
      <c r="X4" s="211"/>
      <c r="Y4" s="211"/>
      <c r="Z4" s="211"/>
      <c r="AA4" s="211"/>
      <c r="AB4" s="211"/>
      <c r="AC4" s="211"/>
      <c r="AD4" s="211"/>
      <c r="AE4" s="211"/>
      <c r="AF4" s="230" t="s">
        <v>2</v>
      </c>
      <c r="AG4" s="230"/>
      <c r="AH4" s="230"/>
      <c r="AI4" s="230"/>
      <c r="AJ4" s="230"/>
      <c r="AK4" s="230"/>
      <c r="AL4" s="230"/>
      <c r="AM4" s="230"/>
      <c r="AN4" s="211" t="s">
        <v>167</v>
      </c>
      <c r="AO4" s="211"/>
      <c r="AP4" s="211"/>
      <c r="AQ4" s="211"/>
      <c r="AR4" s="211"/>
      <c r="AS4" s="211"/>
      <c r="AT4" s="211"/>
      <c r="AU4" s="211"/>
      <c r="AV4" s="211"/>
      <c r="AW4" s="211"/>
      <c r="AX4" s="211"/>
      <c r="AY4" s="211"/>
      <c r="AZ4" s="211"/>
      <c r="BA4" s="211"/>
      <c r="BB4" s="211"/>
      <c r="BC4" s="211"/>
      <c r="BD4" s="211"/>
      <c r="BE4" s="211"/>
      <c r="BF4" s="231"/>
    </row>
    <row r="5" spans="1:74" ht="21" customHeight="1" thickBot="1">
      <c r="A5" s="186" t="s">
        <v>3</v>
      </c>
      <c r="B5" s="187"/>
      <c r="C5" s="187"/>
      <c r="D5" s="187"/>
      <c r="E5" s="187"/>
      <c r="F5" s="187"/>
      <c r="G5" s="187"/>
      <c r="H5" s="206">
        <v>20</v>
      </c>
      <c r="I5" s="194"/>
      <c r="J5" s="194"/>
      <c r="K5" s="194"/>
      <c r="L5" s="194"/>
      <c r="M5" s="194"/>
      <c r="N5" s="194"/>
      <c r="O5" s="194"/>
      <c r="P5" s="194"/>
      <c r="Q5" s="194"/>
      <c r="R5" s="194"/>
      <c r="S5" s="207" t="s">
        <v>4</v>
      </c>
      <c r="T5" s="208"/>
      <c r="U5" s="208"/>
      <c r="V5" s="208"/>
      <c r="W5" s="208"/>
      <c r="X5" s="208"/>
      <c r="Y5" s="208"/>
      <c r="Z5" s="209"/>
      <c r="AA5" s="206"/>
      <c r="AB5" s="194"/>
      <c r="AC5" s="194"/>
      <c r="AD5" s="194"/>
      <c r="AE5" s="194"/>
      <c r="AF5" s="194"/>
      <c r="AG5" s="194"/>
      <c r="AH5" s="194"/>
      <c r="AI5" s="194"/>
      <c r="AJ5" s="213"/>
      <c r="AK5" s="177" t="s">
        <v>5</v>
      </c>
      <c r="AL5" s="178"/>
      <c r="AM5" s="178"/>
      <c r="AN5" s="178"/>
      <c r="AO5" s="178"/>
      <c r="AP5" s="178"/>
      <c r="AQ5" s="178"/>
      <c r="AR5" s="178"/>
      <c r="AS5" s="179"/>
      <c r="AT5" s="206" t="s">
        <v>84</v>
      </c>
      <c r="AU5" s="194"/>
      <c r="AV5" s="194"/>
      <c r="AW5" s="194" t="str">
        <f>IF($AA$5="","",$AA$5/10)</f>
        <v/>
      </c>
      <c r="AX5" s="194"/>
      <c r="AY5" s="194"/>
      <c r="AZ5" s="194" t="s">
        <v>85</v>
      </c>
      <c r="BA5" s="194"/>
      <c r="BB5" s="194"/>
      <c r="BC5" s="194" t="str">
        <f>IF($AA$5="","",ROUNDDOWN($AA$5/7.5,1))</f>
        <v/>
      </c>
      <c r="BD5" s="194"/>
      <c r="BE5" s="194"/>
      <c r="BF5" s="221"/>
      <c r="BH5" s="161" t="s">
        <v>152</v>
      </c>
      <c r="BI5" s="162" t="s">
        <v>153</v>
      </c>
      <c r="BJ5" s="162" t="s">
        <v>153</v>
      </c>
      <c r="BK5" s="161" t="s">
        <v>152</v>
      </c>
    </row>
    <row r="6" spans="1:74" ht="21" customHeight="1" thickBot="1">
      <c r="A6" s="210" t="s">
        <v>6</v>
      </c>
      <c r="B6" s="190"/>
      <c r="C6" s="190"/>
      <c r="D6" s="190"/>
      <c r="E6" s="190"/>
      <c r="F6" s="190"/>
      <c r="G6" s="190"/>
      <c r="H6" s="190"/>
      <c r="I6" s="190"/>
      <c r="J6" s="190"/>
      <c r="K6" s="190"/>
      <c r="L6" s="190"/>
      <c r="M6" s="190"/>
      <c r="N6" s="190"/>
      <c r="O6" s="190"/>
      <c r="P6" s="190"/>
      <c r="Q6" s="190"/>
      <c r="R6" s="190"/>
      <c r="S6" s="211"/>
      <c r="T6" s="211"/>
      <c r="U6" s="211"/>
      <c r="V6" s="211"/>
      <c r="W6" s="211"/>
      <c r="X6" s="211"/>
      <c r="Y6" s="211"/>
      <c r="Z6" s="211"/>
      <c r="AA6" s="211"/>
      <c r="AB6" s="211"/>
      <c r="AC6" s="211"/>
      <c r="AD6" s="211"/>
      <c r="AE6" s="211"/>
      <c r="AF6" s="190" t="s">
        <v>7</v>
      </c>
      <c r="AG6" s="190"/>
      <c r="AH6" s="190"/>
      <c r="AI6" s="190"/>
      <c r="AJ6" s="190"/>
      <c r="AK6" s="190"/>
      <c r="AL6" s="190"/>
      <c r="AM6" s="190"/>
      <c r="AN6" s="191"/>
      <c r="AO6" s="192"/>
      <c r="AP6" s="192"/>
      <c r="AQ6" s="192"/>
      <c r="AR6" s="192"/>
      <c r="AS6" s="192"/>
      <c r="AT6" s="192"/>
      <c r="AU6" s="192"/>
      <c r="AV6" s="192"/>
      <c r="AW6" s="192"/>
      <c r="AX6" s="192"/>
      <c r="AY6" s="192"/>
      <c r="AZ6" s="192"/>
      <c r="BA6" s="192"/>
      <c r="BB6" s="192"/>
      <c r="BC6" s="192"/>
      <c r="BD6" s="192"/>
      <c r="BE6" s="192"/>
      <c r="BF6" s="193"/>
      <c r="BH6" s="161"/>
      <c r="BI6" s="162"/>
      <c r="BJ6" s="162"/>
      <c r="BK6" s="161"/>
      <c r="BV6" s="72"/>
    </row>
    <row r="7" spans="1:74" ht="21" customHeight="1">
      <c r="A7" s="195" t="s">
        <v>8</v>
      </c>
      <c r="B7" s="196"/>
      <c r="C7" s="196"/>
      <c r="D7" s="196"/>
      <c r="E7" s="196"/>
      <c r="F7" s="196"/>
      <c r="G7" s="188" t="s">
        <v>9</v>
      </c>
      <c r="H7" s="188"/>
      <c r="I7" s="188"/>
      <c r="J7" s="188"/>
      <c r="K7" s="188"/>
      <c r="L7" s="196" t="s">
        <v>10</v>
      </c>
      <c r="M7" s="196"/>
      <c r="N7" s="196"/>
      <c r="O7" s="196"/>
      <c r="P7" s="196"/>
      <c r="Q7" s="196"/>
      <c r="R7" s="200"/>
      <c r="S7" s="195" t="s">
        <v>11</v>
      </c>
      <c r="T7" s="196"/>
      <c r="U7" s="196"/>
      <c r="V7" s="196"/>
      <c r="W7" s="196"/>
      <c r="X7" s="196"/>
      <c r="Y7" s="197"/>
      <c r="Z7" s="195" t="s">
        <v>12</v>
      </c>
      <c r="AA7" s="196"/>
      <c r="AB7" s="196"/>
      <c r="AC7" s="196"/>
      <c r="AD7" s="196"/>
      <c r="AE7" s="196"/>
      <c r="AF7" s="197"/>
      <c r="AG7" s="195" t="s">
        <v>13</v>
      </c>
      <c r="AH7" s="196"/>
      <c r="AI7" s="196"/>
      <c r="AJ7" s="196"/>
      <c r="AK7" s="196"/>
      <c r="AL7" s="196"/>
      <c r="AM7" s="197"/>
      <c r="AN7" s="195" t="s">
        <v>14</v>
      </c>
      <c r="AO7" s="196"/>
      <c r="AP7" s="196"/>
      <c r="AQ7" s="196"/>
      <c r="AR7" s="196"/>
      <c r="AS7" s="196"/>
      <c r="AT7" s="197"/>
      <c r="AU7" s="198" t="s">
        <v>19</v>
      </c>
      <c r="AV7" s="188"/>
      <c r="AW7" s="188"/>
      <c r="AX7" s="188" t="s">
        <v>20</v>
      </c>
      <c r="AY7" s="188"/>
      <c r="AZ7" s="188"/>
      <c r="BA7" s="167" t="s">
        <v>21</v>
      </c>
      <c r="BB7" s="168"/>
      <c r="BC7" s="169"/>
      <c r="BD7" s="188" t="s">
        <v>25</v>
      </c>
      <c r="BE7" s="188"/>
      <c r="BF7" s="227"/>
      <c r="BH7" s="159" t="s">
        <v>150</v>
      </c>
      <c r="BI7" s="160" t="s">
        <v>151</v>
      </c>
      <c r="BJ7" s="292" t="s">
        <v>178</v>
      </c>
      <c r="BK7" s="159" t="s">
        <v>154</v>
      </c>
    </row>
    <row r="8" spans="1:74" ht="21" customHeight="1">
      <c r="A8" s="212"/>
      <c r="B8" s="201"/>
      <c r="C8" s="201"/>
      <c r="D8" s="201"/>
      <c r="E8" s="201"/>
      <c r="F8" s="201"/>
      <c r="G8" s="189"/>
      <c r="H8" s="189"/>
      <c r="I8" s="189"/>
      <c r="J8" s="189"/>
      <c r="K8" s="189"/>
      <c r="L8" s="201"/>
      <c r="M8" s="201"/>
      <c r="N8" s="201"/>
      <c r="O8" s="201"/>
      <c r="P8" s="201"/>
      <c r="Q8" s="201"/>
      <c r="R8" s="202"/>
      <c r="S8" s="37">
        <f>DATE($BV$1,$BV$2,COLUMN()-18)</f>
        <v>44652</v>
      </c>
      <c r="T8" s="38">
        <f t="shared" ref="T8:AS8" si="0">DATE($BV$1,$BV$2,COLUMN()-18)</f>
        <v>44653</v>
      </c>
      <c r="U8" s="38">
        <f t="shared" si="0"/>
        <v>44654</v>
      </c>
      <c r="V8" s="38">
        <f t="shared" si="0"/>
        <v>44655</v>
      </c>
      <c r="W8" s="38">
        <f t="shared" si="0"/>
        <v>44656</v>
      </c>
      <c r="X8" s="38">
        <f t="shared" si="0"/>
        <v>44657</v>
      </c>
      <c r="Y8" s="39">
        <f t="shared" si="0"/>
        <v>44658</v>
      </c>
      <c r="Z8" s="37">
        <f t="shared" si="0"/>
        <v>44659</v>
      </c>
      <c r="AA8" s="38">
        <f t="shared" si="0"/>
        <v>44660</v>
      </c>
      <c r="AB8" s="38">
        <f t="shared" si="0"/>
        <v>44661</v>
      </c>
      <c r="AC8" s="38">
        <f t="shared" si="0"/>
        <v>44662</v>
      </c>
      <c r="AD8" s="38">
        <f t="shared" si="0"/>
        <v>44663</v>
      </c>
      <c r="AE8" s="38">
        <f t="shared" si="0"/>
        <v>44664</v>
      </c>
      <c r="AF8" s="39">
        <f t="shared" si="0"/>
        <v>44665</v>
      </c>
      <c r="AG8" s="37">
        <f t="shared" si="0"/>
        <v>44666</v>
      </c>
      <c r="AH8" s="38">
        <f t="shared" si="0"/>
        <v>44667</v>
      </c>
      <c r="AI8" s="38">
        <f t="shared" si="0"/>
        <v>44668</v>
      </c>
      <c r="AJ8" s="38">
        <f t="shared" si="0"/>
        <v>44669</v>
      </c>
      <c r="AK8" s="38">
        <f t="shared" si="0"/>
        <v>44670</v>
      </c>
      <c r="AL8" s="38">
        <f t="shared" si="0"/>
        <v>44671</v>
      </c>
      <c r="AM8" s="39">
        <f t="shared" si="0"/>
        <v>44672</v>
      </c>
      <c r="AN8" s="37">
        <f t="shared" si="0"/>
        <v>44673</v>
      </c>
      <c r="AO8" s="38">
        <f t="shared" si="0"/>
        <v>44674</v>
      </c>
      <c r="AP8" s="38">
        <f t="shared" si="0"/>
        <v>44675</v>
      </c>
      <c r="AQ8" s="38">
        <f t="shared" si="0"/>
        <v>44676</v>
      </c>
      <c r="AR8" s="38">
        <f t="shared" si="0"/>
        <v>44677</v>
      </c>
      <c r="AS8" s="38">
        <f t="shared" si="0"/>
        <v>44678</v>
      </c>
      <c r="AT8" s="39">
        <f>DATE($BV$1,$BV$2,COLUMN()-18)</f>
        <v>44679</v>
      </c>
      <c r="AU8" s="199"/>
      <c r="AV8" s="189"/>
      <c r="AW8" s="189"/>
      <c r="AX8" s="189"/>
      <c r="AY8" s="189"/>
      <c r="AZ8" s="189"/>
      <c r="BA8" s="170"/>
      <c r="BB8" s="171"/>
      <c r="BC8" s="172"/>
      <c r="BD8" s="189"/>
      <c r="BE8" s="189"/>
      <c r="BF8" s="228"/>
      <c r="BH8" s="159"/>
      <c r="BI8" s="160"/>
      <c r="BJ8" s="293"/>
      <c r="BK8" s="159"/>
    </row>
    <row r="9" spans="1:74" ht="21" customHeight="1">
      <c r="A9" s="212"/>
      <c r="B9" s="201"/>
      <c r="C9" s="201"/>
      <c r="D9" s="201"/>
      <c r="E9" s="201"/>
      <c r="F9" s="201"/>
      <c r="G9" s="189"/>
      <c r="H9" s="189"/>
      <c r="I9" s="189"/>
      <c r="J9" s="189"/>
      <c r="K9" s="189"/>
      <c r="L9" s="201"/>
      <c r="M9" s="201"/>
      <c r="N9" s="201"/>
      <c r="O9" s="201"/>
      <c r="P9" s="201"/>
      <c r="Q9" s="201"/>
      <c r="R9" s="202"/>
      <c r="S9" s="44" t="str">
        <f>TEXT(S8,"aaa")</f>
        <v>金</v>
      </c>
      <c r="T9" s="45" t="str">
        <f t="shared" ref="T9:AT9" si="1">TEXT(T8,"aaa")</f>
        <v>土</v>
      </c>
      <c r="U9" s="45" t="str">
        <f t="shared" si="1"/>
        <v>日</v>
      </c>
      <c r="V9" s="45" t="str">
        <f t="shared" si="1"/>
        <v>月</v>
      </c>
      <c r="W9" s="45" t="str">
        <f t="shared" si="1"/>
        <v>火</v>
      </c>
      <c r="X9" s="45" t="str">
        <f t="shared" si="1"/>
        <v>水</v>
      </c>
      <c r="Y9" s="46" t="str">
        <f t="shared" si="1"/>
        <v>木</v>
      </c>
      <c r="Z9" s="6" t="str">
        <f t="shared" si="1"/>
        <v>金</v>
      </c>
      <c r="AA9" s="40" t="str">
        <f t="shared" si="1"/>
        <v>土</v>
      </c>
      <c r="AB9" s="40" t="str">
        <f t="shared" si="1"/>
        <v>日</v>
      </c>
      <c r="AC9" s="40" t="str">
        <f t="shared" si="1"/>
        <v>月</v>
      </c>
      <c r="AD9" s="40" t="str">
        <f t="shared" si="1"/>
        <v>火</v>
      </c>
      <c r="AE9" s="40" t="str">
        <f t="shared" si="1"/>
        <v>水</v>
      </c>
      <c r="AF9" s="41" t="str">
        <f t="shared" si="1"/>
        <v>木</v>
      </c>
      <c r="AG9" s="6" t="str">
        <f t="shared" si="1"/>
        <v>金</v>
      </c>
      <c r="AH9" s="40" t="str">
        <f t="shared" si="1"/>
        <v>土</v>
      </c>
      <c r="AI9" s="40" t="str">
        <f t="shared" si="1"/>
        <v>日</v>
      </c>
      <c r="AJ9" s="40" t="str">
        <f t="shared" si="1"/>
        <v>月</v>
      </c>
      <c r="AK9" s="40" t="str">
        <f t="shared" si="1"/>
        <v>火</v>
      </c>
      <c r="AL9" s="40" t="str">
        <f t="shared" si="1"/>
        <v>水</v>
      </c>
      <c r="AM9" s="41" t="str">
        <f t="shared" si="1"/>
        <v>木</v>
      </c>
      <c r="AN9" s="6" t="str">
        <f t="shared" si="1"/>
        <v>金</v>
      </c>
      <c r="AO9" s="40" t="str">
        <f t="shared" si="1"/>
        <v>土</v>
      </c>
      <c r="AP9" s="40" t="str">
        <f t="shared" si="1"/>
        <v>日</v>
      </c>
      <c r="AQ9" s="40" t="str">
        <f t="shared" si="1"/>
        <v>月</v>
      </c>
      <c r="AR9" s="40" t="str">
        <f t="shared" si="1"/>
        <v>火</v>
      </c>
      <c r="AS9" s="40" t="str">
        <f t="shared" si="1"/>
        <v>水</v>
      </c>
      <c r="AT9" s="41" t="str">
        <f t="shared" si="1"/>
        <v>木</v>
      </c>
      <c r="AU9" s="199"/>
      <c r="AV9" s="189"/>
      <c r="AW9" s="189"/>
      <c r="AX9" s="189"/>
      <c r="AY9" s="189"/>
      <c r="AZ9" s="189"/>
      <c r="BA9" s="173"/>
      <c r="BB9" s="174"/>
      <c r="BC9" s="175"/>
      <c r="BD9" s="189"/>
      <c r="BE9" s="189"/>
      <c r="BF9" s="228"/>
      <c r="BH9" s="159"/>
      <c r="BI9" s="160"/>
      <c r="BJ9" s="294"/>
      <c r="BK9" s="159"/>
    </row>
    <row r="10" spans="1:74" ht="17.25" customHeight="1">
      <c r="A10" s="180" t="s">
        <v>41</v>
      </c>
      <c r="B10" s="181"/>
      <c r="C10" s="181"/>
      <c r="D10" s="181"/>
      <c r="E10" s="181"/>
      <c r="F10" s="181"/>
      <c r="G10" s="181"/>
      <c r="H10" s="181"/>
      <c r="I10" s="181"/>
      <c r="J10" s="181"/>
      <c r="K10" s="181"/>
      <c r="L10" s="182"/>
      <c r="M10" s="182"/>
      <c r="N10" s="182"/>
      <c r="O10" s="182"/>
      <c r="P10" s="182"/>
      <c r="Q10" s="182"/>
      <c r="R10" s="183"/>
      <c r="S10" s="7" t="str">
        <f t="shared" ref="S10:AB22" si="2">IF($L10="","",IF(OR(S$9="土",S$9="日",COUNTIF(祝日表,S$25)&gt;0),"",$BJ10))</f>
        <v/>
      </c>
      <c r="T10" s="9" t="str">
        <f t="shared" si="2"/>
        <v/>
      </c>
      <c r="U10" s="9" t="str">
        <f t="shared" si="2"/>
        <v/>
      </c>
      <c r="V10" s="9" t="str">
        <f t="shared" si="2"/>
        <v/>
      </c>
      <c r="W10" s="9" t="str">
        <f t="shared" si="2"/>
        <v/>
      </c>
      <c r="X10" s="9" t="str">
        <f t="shared" si="2"/>
        <v/>
      </c>
      <c r="Y10" s="10" t="str">
        <f t="shared" si="2"/>
        <v/>
      </c>
      <c r="Z10" s="7" t="str">
        <f t="shared" si="2"/>
        <v/>
      </c>
      <c r="AA10" s="9" t="str">
        <f t="shared" si="2"/>
        <v/>
      </c>
      <c r="AB10" s="9" t="str">
        <f t="shared" si="2"/>
        <v/>
      </c>
      <c r="AC10" s="9" t="str">
        <f t="shared" ref="AC10:AL22" si="3">IF($L10="","",IF(OR(AC$9="土",AC$9="日",COUNTIF(祝日表,AC$25)&gt;0),"",$BJ10))</f>
        <v/>
      </c>
      <c r="AD10" s="9" t="str">
        <f t="shared" si="3"/>
        <v/>
      </c>
      <c r="AE10" s="9" t="str">
        <f t="shared" si="3"/>
        <v/>
      </c>
      <c r="AF10" s="10" t="str">
        <f t="shared" si="3"/>
        <v/>
      </c>
      <c r="AG10" s="7" t="str">
        <f t="shared" si="3"/>
        <v/>
      </c>
      <c r="AH10" s="9" t="str">
        <f t="shared" si="3"/>
        <v/>
      </c>
      <c r="AI10" s="9" t="str">
        <f t="shared" si="3"/>
        <v/>
      </c>
      <c r="AJ10" s="9" t="str">
        <f t="shared" si="3"/>
        <v/>
      </c>
      <c r="AK10" s="9" t="str">
        <f t="shared" si="3"/>
        <v/>
      </c>
      <c r="AL10" s="9" t="str">
        <f t="shared" si="3"/>
        <v/>
      </c>
      <c r="AM10" s="10" t="str">
        <f t="shared" ref="AM10:AT22" si="4">IF($L10="","",IF(OR(AM$9="土",AM$9="日",COUNTIF(祝日表,AM$25)&gt;0),"",$BJ10))</f>
        <v/>
      </c>
      <c r="AN10" s="7" t="str">
        <f t="shared" si="4"/>
        <v/>
      </c>
      <c r="AO10" s="9" t="str">
        <f t="shared" si="4"/>
        <v/>
      </c>
      <c r="AP10" s="9" t="str">
        <f t="shared" si="4"/>
        <v/>
      </c>
      <c r="AQ10" s="9" t="str">
        <f t="shared" si="4"/>
        <v/>
      </c>
      <c r="AR10" s="9" t="str">
        <f t="shared" si="4"/>
        <v/>
      </c>
      <c r="AS10" s="9" t="str">
        <f t="shared" si="4"/>
        <v/>
      </c>
      <c r="AT10" s="10" t="str">
        <f t="shared" si="4"/>
        <v/>
      </c>
      <c r="AU10" s="184" t="str">
        <f>IF($BI10="",IF(BH10=0,"",$BH10*$BK10),$BI10)</f>
        <v/>
      </c>
      <c r="AV10" s="184"/>
      <c r="AW10" s="185"/>
      <c r="AX10" s="163" t="str">
        <f>IF($AU10="","",ROUNDDOWN($AU10/4,1))</f>
        <v/>
      </c>
      <c r="AY10" s="164"/>
      <c r="AZ10" s="165"/>
      <c r="BA10" s="163" t="str">
        <f>IF($AU10="","",$BA$23)</f>
        <v/>
      </c>
      <c r="BB10" s="164"/>
      <c r="BC10" s="165"/>
      <c r="BD10" s="163" t="str">
        <f t="shared" ref="BD10:BD21" si="5">IF(AX10="","",ROUNDDOWN(AX10/$AU$23,1))</f>
        <v/>
      </c>
      <c r="BE10" s="164"/>
      <c r="BF10" s="166"/>
      <c r="BH10" s="146">
        <f>28-COUNTBLANK($S10:$AT10)</f>
        <v>0</v>
      </c>
      <c r="BI10" s="145"/>
      <c r="BJ10" s="145"/>
      <c r="BK10" s="146" t="str">
        <f>IF($BJ10="","",IF($BJ10="Ａ",$N$26,IF($BJ10="Ｂ",$W$26,IF($BJ10="Ｃ",$AF$26,IF($BJ10="Ｄ",$AO$26,IF($BJ10="Ｅ",$AY$26,IF($BJ10="Ｆ",$N$27)))))))</f>
        <v/>
      </c>
      <c r="BO10" s="224"/>
      <c r="BP10" s="224"/>
      <c r="BQ10" s="224"/>
      <c r="BR10" s="224"/>
    </row>
    <row r="11" spans="1:74" ht="17.25" customHeight="1">
      <c r="A11" s="180" t="s">
        <v>82</v>
      </c>
      <c r="B11" s="181"/>
      <c r="C11" s="181"/>
      <c r="D11" s="181"/>
      <c r="E11" s="181"/>
      <c r="F11" s="181"/>
      <c r="G11" s="181"/>
      <c r="H11" s="181"/>
      <c r="I11" s="181"/>
      <c r="J11" s="181"/>
      <c r="K11" s="181"/>
      <c r="L11" s="182"/>
      <c r="M11" s="182"/>
      <c r="N11" s="182"/>
      <c r="O11" s="182"/>
      <c r="P11" s="182"/>
      <c r="Q11" s="182"/>
      <c r="R11" s="183"/>
      <c r="S11" s="7" t="str">
        <f t="shared" si="2"/>
        <v/>
      </c>
      <c r="T11" s="9" t="str">
        <f t="shared" si="2"/>
        <v/>
      </c>
      <c r="U11" s="9" t="str">
        <f t="shared" si="2"/>
        <v/>
      </c>
      <c r="V11" s="9" t="str">
        <f t="shared" si="2"/>
        <v/>
      </c>
      <c r="W11" s="9" t="str">
        <f t="shared" si="2"/>
        <v/>
      </c>
      <c r="X11" s="9" t="str">
        <f t="shared" si="2"/>
        <v/>
      </c>
      <c r="Y11" s="10" t="str">
        <f t="shared" si="2"/>
        <v/>
      </c>
      <c r="Z11" s="7" t="str">
        <f t="shared" si="2"/>
        <v/>
      </c>
      <c r="AA11" s="9" t="str">
        <f t="shared" si="2"/>
        <v/>
      </c>
      <c r="AB11" s="9" t="str">
        <f t="shared" si="2"/>
        <v/>
      </c>
      <c r="AC11" s="9" t="str">
        <f t="shared" si="3"/>
        <v/>
      </c>
      <c r="AD11" s="9" t="str">
        <f t="shared" si="3"/>
        <v/>
      </c>
      <c r="AE11" s="9" t="str">
        <f t="shared" si="3"/>
        <v/>
      </c>
      <c r="AF11" s="10" t="str">
        <f t="shared" si="3"/>
        <v/>
      </c>
      <c r="AG11" s="7" t="str">
        <f t="shared" si="3"/>
        <v/>
      </c>
      <c r="AH11" s="9" t="str">
        <f t="shared" si="3"/>
        <v/>
      </c>
      <c r="AI11" s="9" t="str">
        <f t="shared" si="3"/>
        <v/>
      </c>
      <c r="AJ11" s="9" t="str">
        <f t="shared" si="3"/>
        <v/>
      </c>
      <c r="AK11" s="9" t="str">
        <f t="shared" si="3"/>
        <v/>
      </c>
      <c r="AL11" s="9" t="str">
        <f t="shared" si="3"/>
        <v/>
      </c>
      <c r="AM11" s="10" t="str">
        <f t="shared" si="4"/>
        <v/>
      </c>
      <c r="AN11" s="7" t="str">
        <f t="shared" si="4"/>
        <v/>
      </c>
      <c r="AO11" s="9" t="str">
        <f t="shared" si="4"/>
        <v/>
      </c>
      <c r="AP11" s="9" t="str">
        <f t="shared" si="4"/>
        <v/>
      </c>
      <c r="AQ11" s="9" t="str">
        <f t="shared" si="4"/>
        <v/>
      </c>
      <c r="AR11" s="9" t="str">
        <f t="shared" si="4"/>
        <v/>
      </c>
      <c r="AS11" s="9" t="str">
        <f t="shared" si="4"/>
        <v/>
      </c>
      <c r="AT11" s="10" t="str">
        <f t="shared" si="4"/>
        <v/>
      </c>
      <c r="AU11" s="184" t="str">
        <f t="shared" ref="AU11:AU22" si="6">IF($BI11="",IF(BH11=0,"",$BH11*$BK11),$BI11)</f>
        <v/>
      </c>
      <c r="AV11" s="184"/>
      <c r="AW11" s="185"/>
      <c r="AX11" s="163" t="str">
        <f t="shared" ref="AX11:AX22" si="7">IF($AU11="","",ROUNDDOWN($AU11/4,1))</f>
        <v/>
      </c>
      <c r="AY11" s="164"/>
      <c r="AZ11" s="165"/>
      <c r="BA11" s="163" t="str">
        <f t="shared" ref="BA11:BA19" si="8">IF($AU11="","",$BA$23)</f>
        <v/>
      </c>
      <c r="BB11" s="164"/>
      <c r="BC11" s="165"/>
      <c r="BD11" s="163" t="str">
        <f t="shared" si="5"/>
        <v/>
      </c>
      <c r="BE11" s="164"/>
      <c r="BF11" s="166"/>
      <c r="BH11" s="146">
        <f t="shared" ref="BH11:BH22" si="9">28-COUNTBLANK($S11:$AT11)</f>
        <v>0</v>
      </c>
      <c r="BI11" s="145"/>
      <c r="BJ11" s="145"/>
      <c r="BK11" s="146" t="str">
        <f t="shared" ref="BK11:BK22" si="10">IF($BJ11="","",IF($BJ11="Ａ",$N$26,IF($BJ11="Ｂ",$W$26,IF($BJ11="Ｃ",$AF$26,IF($BJ11="Ｄ",$AO$26,IF($BJ11="Ｅ",$AY$26,IF($BJ11="Ｆ",$N$27)))))))</f>
        <v/>
      </c>
    </row>
    <row r="12" spans="1:74" ht="17.25" customHeight="1">
      <c r="A12" s="180"/>
      <c r="B12" s="181"/>
      <c r="C12" s="181"/>
      <c r="D12" s="181"/>
      <c r="E12" s="181"/>
      <c r="F12" s="181"/>
      <c r="G12" s="182"/>
      <c r="H12" s="182"/>
      <c r="I12" s="182"/>
      <c r="J12" s="182"/>
      <c r="K12" s="182"/>
      <c r="L12" s="182"/>
      <c r="M12" s="182"/>
      <c r="N12" s="182"/>
      <c r="O12" s="182"/>
      <c r="P12" s="182"/>
      <c r="Q12" s="182"/>
      <c r="R12" s="183"/>
      <c r="S12" s="7" t="str">
        <f t="shared" si="2"/>
        <v/>
      </c>
      <c r="T12" s="9" t="str">
        <f t="shared" si="2"/>
        <v/>
      </c>
      <c r="U12" s="9" t="str">
        <f t="shared" si="2"/>
        <v/>
      </c>
      <c r="V12" s="9" t="str">
        <f t="shared" si="2"/>
        <v/>
      </c>
      <c r="W12" s="9" t="str">
        <f t="shared" si="2"/>
        <v/>
      </c>
      <c r="X12" s="9" t="str">
        <f t="shared" si="2"/>
        <v/>
      </c>
      <c r="Y12" s="10" t="str">
        <f t="shared" si="2"/>
        <v/>
      </c>
      <c r="Z12" s="7" t="str">
        <f t="shared" si="2"/>
        <v/>
      </c>
      <c r="AA12" s="9" t="str">
        <f t="shared" si="2"/>
        <v/>
      </c>
      <c r="AB12" s="9" t="str">
        <f t="shared" si="2"/>
        <v/>
      </c>
      <c r="AC12" s="9" t="str">
        <f t="shared" si="3"/>
        <v/>
      </c>
      <c r="AD12" s="9" t="str">
        <f t="shared" si="3"/>
        <v/>
      </c>
      <c r="AE12" s="9" t="str">
        <f t="shared" si="3"/>
        <v/>
      </c>
      <c r="AF12" s="10" t="str">
        <f t="shared" si="3"/>
        <v/>
      </c>
      <c r="AG12" s="7" t="str">
        <f t="shared" si="3"/>
        <v/>
      </c>
      <c r="AH12" s="9" t="str">
        <f t="shared" si="3"/>
        <v/>
      </c>
      <c r="AI12" s="9" t="str">
        <f t="shared" si="3"/>
        <v/>
      </c>
      <c r="AJ12" s="9" t="str">
        <f t="shared" si="3"/>
        <v/>
      </c>
      <c r="AK12" s="9" t="str">
        <f t="shared" si="3"/>
        <v/>
      </c>
      <c r="AL12" s="9" t="str">
        <f t="shared" si="3"/>
        <v/>
      </c>
      <c r="AM12" s="10" t="str">
        <f t="shared" si="4"/>
        <v/>
      </c>
      <c r="AN12" s="7" t="str">
        <f t="shared" si="4"/>
        <v/>
      </c>
      <c r="AO12" s="9" t="str">
        <f t="shared" si="4"/>
        <v/>
      </c>
      <c r="AP12" s="9" t="str">
        <f t="shared" si="4"/>
        <v/>
      </c>
      <c r="AQ12" s="9" t="str">
        <f t="shared" si="4"/>
        <v/>
      </c>
      <c r="AR12" s="9" t="str">
        <f t="shared" si="4"/>
        <v/>
      </c>
      <c r="AS12" s="9" t="str">
        <f t="shared" si="4"/>
        <v/>
      </c>
      <c r="AT12" s="10" t="str">
        <f t="shared" si="4"/>
        <v/>
      </c>
      <c r="AU12" s="184" t="str">
        <f t="shared" si="6"/>
        <v/>
      </c>
      <c r="AV12" s="184"/>
      <c r="AW12" s="185"/>
      <c r="AX12" s="163" t="str">
        <f t="shared" si="7"/>
        <v/>
      </c>
      <c r="AY12" s="164"/>
      <c r="AZ12" s="165"/>
      <c r="BA12" s="163" t="str">
        <f t="shared" si="8"/>
        <v/>
      </c>
      <c r="BB12" s="164"/>
      <c r="BC12" s="165"/>
      <c r="BD12" s="163" t="str">
        <f t="shared" si="5"/>
        <v/>
      </c>
      <c r="BE12" s="164"/>
      <c r="BF12" s="166"/>
      <c r="BH12" s="146">
        <f t="shared" si="9"/>
        <v>0</v>
      </c>
      <c r="BI12" s="145"/>
      <c r="BJ12" s="145"/>
      <c r="BK12" s="146" t="str">
        <f t="shared" si="10"/>
        <v/>
      </c>
    </row>
    <row r="13" spans="1:74" ht="17.25" customHeight="1">
      <c r="A13" s="180" t="s">
        <v>66</v>
      </c>
      <c r="B13" s="181"/>
      <c r="C13" s="181"/>
      <c r="D13" s="181"/>
      <c r="E13" s="181"/>
      <c r="F13" s="181"/>
      <c r="G13" s="181"/>
      <c r="H13" s="181"/>
      <c r="I13" s="181"/>
      <c r="J13" s="181"/>
      <c r="K13" s="181"/>
      <c r="L13" s="182"/>
      <c r="M13" s="182"/>
      <c r="N13" s="182"/>
      <c r="O13" s="182"/>
      <c r="P13" s="182"/>
      <c r="Q13" s="182"/>
      <c r="R13" s="183"/>
      <c r="S13" s="7" t="str">
        <f t="shared" si="2"/>
        <v/>
      </c>
      <c r="T13" s="9" t="str">
        <f t="shared" si="2"/>
        <v/>
      </c>
      <c r="U13" s="9" t="str">
        <f t="shared" si="2"/>
        <v/>
      </c>
      <c r="V13" s="9" t="str">
        <f t="shared" si="2"/>
        <v/>
      </c>
      <c r="W13" s="9" t="str">
        <f t="shared" si="2"/>
        <v/>
      </c>
      <c r="X13" s="9" t="str">
        <f t="shared" si="2"/>
        <v/>
      </c>
      <c r="Y13" s="10" t="str">
        <f t="shared" si="2"/>
        <v/>
      </c>
      <c r="Z13" s="7" t="str">
        <f t="shared" si="2"/>
        <v/>
      </c>
      <c r="AA13" s="9" t="str">
        <f t="shared" si="2"/>
        <v/>
      </c>
      <c r="AB13" s="9" t="str">
        <f t="shared" si="2"/>
        <v/>
      </c>
      <c r="AC13" s="9" t="str">
        <f t="shared" si="3"/>
        <v/>
      </c>
      <c r="AD13" s="9" t="str">
        <f t="shared" si="3"/>
        <v/>
      </c>
      <c r="AE13" s="9" t="str">
        <f t="shared" si="3"/>
        <v/>
      </c>
      <c r="AF13" s="10" t="str">
        <f t="shared" si="3"/>
        <v/>
      </c>
      <c r="AG13" s="7" t="str">
        <f t="shared" si="3"/>
        <v/>
      </c>
      <c r="AH13" s="9" t="str">
        <f t="shared" si="3"/>
        <v/>
      </c>
      <c r="AI13" s="9" t="str">
        <f t="shared" si="3"/>
        <v/>
      </c>
      <c r="AJ13" s="9" t="str">
        <f t="shared" si="3"/>
        <v/>
      </c>
      <c r="AK13" s="9" t="str">
        <f t="shared" si="3"/>
        <v/>
      </c>
      <c r="AL13" s="9" t="str">
        <f t="shared" si="3"/>
        <v/>
      </c>
      <c r="AM13" s="10" t="str">
        <f t="shared" si="4"/>
        <v/>
      </c>
      <c r="AN13" s="7" t="str">
        <f t="shared" si="4"/>
        <v/>
      </c>
      <c r="AO13" s="9" t="str">
        <f t="shared" si="4"/>
        <v/>
      </c>
      <c r="AP13" s="9" t="str">
        <f t="shared" si="4"/>
        <v/>
      </c>
      <c r="AQ13" s="9" t="str">
        <f t="shared" si="4"/>
        <v/>
      </c>
      <c r="AR13" s="9" t="str">
        <f t="shared" si="4"/>
        <v/>
      </c>
      <c r="AS13" s="9" t="str">
        <f t="shared" si="4"/>
        <v/>
      </c>
      <c r="AT13" s="10" t="str">
        <f t="shared" si="4"/>
        <v/>
      </c>
      <c r="AU13" s="184" t="str">
        <f>IF($BI13="",IF(BH13=0,"",$BH13*$BK13),$BI13)</f>
        <v/>
      </c>
      <c r="AV13" s="184"/>
      <c r="AW13" s="185"/>
      <c r="AX13" s="163" t="str">
        <f t="shared" si="7"/>
        <v/>
      </c>
      <c r="AY13" s="164"/>
      <c r="AZ13" s="165"/>
      <c r="BA13" s="163" t="str">
        <f t="shared" si="8"/>
        <v/>
      </c>
      <c r="BB13" s="164"/>
      <c r="BC13" s="165"/>
      <c r="BD13" s="163" t="str">
        <f t="shared" si="5"/>
        <v/>
      </c>
      <c r="BE13" s="164"/>
      <c r="BF13" s="166"/>
      <c r="BH13" s="146">
        <f>28-COUNTBLANK($S13:$AT13)</f>
        <v>0</v>
      </c>
      <c r="BI13" s="145"/>
      <c r="BJ13" s="145"/>
      <c r="BK13" s="146" t="str">
        <f t="shared" si="10"/>
        <v/>
      </c>
    </row>
    <row r="14" spans="1:74" ht="17.25" customHeight="1">
      <c r="A14" s="180" t="s">
        <v>88</v>
      </c>
      <c r="B14" s="181"/>
      <c r="C14" s="181"/>
      <c r="D14" s="181"/>
      <c r="E14" s="181"/>
      <c r="F14" s="181"/>
      <c r="G14" s="181"/>
      <c r="H14" s="181"/>
      <c r="I14" s="181"/>
      <c r="J14" s="181"/>
      <c r="K14" s="181"/>
      <c r="L14" s="182"/>
      <c r="M14" s="182"/>
      <c r="N14" s="182"/>
      <c r="O14" s="182"/>
      <c r="P14" s="182"/>
      <c r="Q14" s="182"/>
      <c r="R14" s="183"/>
      <c r="S14" s="7" t="str">
        <f t="shared" si="2"/>
        <v/>
      </c>
      <c r="T14" s="9" t="str">
        <f t="shared" si="2"/>
        <v/>
      </c>
      <c r="U14" s="9" t="str">
        <f t="shared" si="2"/>
        <v/>
      </c>
      <c r="V14" s="9" t="str">
        <f t="shared" si="2"/>
        <v/>
      </c>
      <c r="W14" s="9" t="str">
        <f t="shared" si="2"/>
        <v/>
      </c>
      <c r="X14" s="9" t="str">
        <f t="shared" si="2"/>
        <v/>
      </c>
      <c r="Y14" s="10" t="str">
        <f t="shared" si="2"/>
        <v/>
      </c>
      <c r="Z14" s="7" t="str">
        <f t="shared" si="2"/>
        <v/>
      </c>
      <c r="AA14" s="9" t="str">
        <f t="shared" si="2"/>
        <v/>
      </c>
      <c r="AB14" s="9" t="str">
        <f t="shared" si="2"/>
        <v/>
      </c>
      <c r="AC14" s="9" t="str">
        <f t="shared" si="3"/>
        <v/>
      </c>
      <c r="AD14" s="9" t="str">
        <f t="shared" si="3"/>
        <v/>
      </c>
      <c r="AE14" s="9" t="str">
        <f t="shared" si="3"/>
        <v/>
      </c>
      <c r="AF14" s="10" t="str">
        <f t="shared" si="3"/>
        <v/>
      </c>
      <c r="AG14" s="7" t="str">
        <f t="shared" si="3"/>
        <v/>
      </c>
      <c r="AH14" s="9" t="str">
        <f t="shared" si="3"/>
        <v/>
      </c>
      <c r="AI14" s="9" t="str">
        <f t="shared" si="3"/>
        <v/>
      </c>
      <c r="AJ14" s="9" t="str">
        <f t="shared" si="3"/>
        <v/>
      </c>
      <c r="AK14" s="9" t="str">
        <f t="shared" si="3"/>
        <v/>
      </c>
      <c r="AL14" s="9" t="str">
        <f t="shared" si="3"/>
        <v/>
      </c>
      <c r="AM14" s="10" t="str">
        <f t="shared" si="4"/>
        <v/>
      </c>
      <c r="AN14" s="7" t="str">
        <f t="shared" si="4"/>
        <v/>
      </c>
      <c r="AO14" s="9" t="str">
        <f t="shared" si="4"/>
        <v/>
      </c>
      <c r="AP14" s="9" t="str">
        <f t="shared" si="4"/>
        <v/>
      </c>
      <c r="AQ14" s="9" t="str">
        <f t="shared" si="4"/>
        <v/>
      </c>
      <c r="AR14" s="9" t="str">
        <f t="shared" si="4"/>
        <v/>
      </c>
      <c r="AS14" s="9" t="str">
        <f t="shared" si="4"/>
        <v/>
      </c>
      <c r="AT14" s="10" t="str">
        <f t="shared" si="4"/>
        <v/>
      </c>
      <c r="AU14" s="184" t="str">
        <f t="shared" si="6"/>
        <v/>
      </c>
      <c r="AV14" s="184"/>
      <c r="AW14" s="185"/>
      <c r="AX14" s="163" t="str">
        <f t="shared" si="7"/>
        <v/>
      </c>
      <c r="AY14" s="164"/>
      <c r="AZ14" s="165"/>
      <c r="BA14" s="163" t="str">
        <f t="shared" si="8"/>
        <v/>
      </c>
      <c r="BB14" s="164"/>
      <c r="BC14" s="165"/>
      <c r="BD14" s="163" t="str">
        <f t="shared" si="5"/>
        <v/>
      </c>
      <c r="BE14" s="164"/>
      <c r="BF14" s="166"/>
      <c r="BH14" s="146">
        <f t="shared" si="9"/>
        <v>0</v>
      </c>
      <c r="BI14" s="145"/>
      <c r="BJ14" s="145"/>
      <c r="BK14" s="146" t="str">
        <f t="shared" si="10"/>
        <v/>
      </c>
    </row>
    <row r="15" spans="1:74" ht="17.25" customHeight="1">
      <c r="A15" s="180"/>
      <c r="B15" s="181"/>
      <c r="C15" s="181"/>
      <c r="D15" s="181"/>
      <c r="E15" s="181"/>
      <c r="F15" s="181"/>
      <c r="G15" s="181"/>
      <c r="H15" s="181"/>
      <c r="I15" s="181"/>
      <c r="J15" s="181"/>
      <c r="K15" s="181"/>
      <c r="L15" s="182"/>
      <c r="M15" s="182"/>
      <c r="N15" s="182"/>
      <c r="O15" s="182"/>
      <c r="P15" s="182"/>
      <c r="Q15" s="182"/>
      <c r="R15" s="183"/>
      <c r="S15" s="7" t="str">
        <f t="shared" si="2"/>
        <v/>
      </c>
      <c r="T15" s="9" t="str">
        <f t="shared" si="2"/>
        <v/>
      </c>
      <c r="U15" s="9" t="str">
        <f t="shared" si="2"/>
        <v/>
      </c>
      <c r="V15" s="9" t="str">
        <f t="shared" si="2"/>
        <v/>
      </c>
      <c r="W15" s="9" t="str">
        <f t="shared" si="2"/>
        <v/>
      </c>
      <c r="X15" s="9" t="str">
        <f t="shared" si="2"/>
        <v/>
      </c>
      <c r="Y15" s="10" t="str">
        <f t="shared" si="2"/>
        <v/>
      </c>
      <c r="Z15" s="7" t="str">
        <f t="shared" si="2"/>
        <v/>
      </c>
      <c r="AA15" s="9" t="str">
        <f t="shared" si="2"/>
        <v/>
      </c>
      <c r="AB15" s="9" t="str">
        <f t="shared" si="2"/>
        <v/>
      </c>
      <c r="AC15" s="9" t="str">
        <f t="shared" si="3"/>
        <v/>
      </c>
      <c r="AD15" s="9" t="str">
        <f t="shared" si="3"/>
        <v/>
      </c>
      <c r="AE15" s="9" t="str">
        <f t="shared" si="3"/>
        <v/>
      </c>
      <c r="AF15" s="10" t="str">
        <f t="shared" si="3"/>
        <v/>
      </c>
      <c r="AG15" s="7" t="str">
        <f t="shared" si="3"/>
        <v/>
      </c>
      <c r="AH15" s="9" t="str">
        <f t="shared" si="3"/>
        <v/>
      </c>
      <c r="AI15" s="9" t="str">
        <f t="shared" si="3"/>
        <v/>
      </c>
      <c r="AJ15" s="9" t="str">
        <f t="shared" si="3"/>
        <v/>
      </c>
      <c r="AK15" s="9" t="str">
        <f t="shared" si="3"/>
        <v/>
      </c>
      <c r="AL15" s="9" t="str">
        <f t="shared" si="3"/>
        <v/>
      </c>
      <c r="AM15" s="10" t="str">
        <f t="shared" si="4"/>
        <v/>
      </c>
      <c r="AN15" s="7" t="str">
        <f t="shared" si="4"/>
        <v/>
      </c>
      <c r="AO15" s="9" t="str">
        <f t="shared" si="4"/>
        <v/>
      </c>
      <c r="AP15" s="9" t="str">
        <f t="shared" si="4"/>
        <v/>
      </c>
      <c r="AQ15" s="9" t="str">
        <f t="shared" si="4"/>
        <v/>
      </c>
      <c r="AR15" s="9" t="str">
        <f t="shared" si="4"/>
        <v/>
      </c>
      <c r="AS15" s="9" t="str">
        <f t="shared" si="4"/>
        <v/>
      </c>
      <c r="AT15" s="10" t="str">
        <f t="shared" si="4"/>
        <v/>
      </c>
      <c r="AU15" s="184" t="str">
        <f t="shared" si="6"/>
        <v/>
      </c>
      <c r="AV15" s="184"/>
      <c r="AW15" s="185"/>
      <c r="AX15" s="163" t="str">
        <f>IF($AU15="","",ROUNDDOWN($AU15/4,1))</f>
        <v/>
      </c>
      <c r="AY15" s="164"/>
      <c r="AZ15" s="165"/>
      <c r="BA15" s="163" t="str">
        <f>IF($AU15="","",$BA$23)</f>
        <v/>
      </c>
      <c r="BB15" s="164"/>
      <c r="BC15" s="165"/>
      <c r="BD15" s="163" t="str">
        <f t="shared" si="5"/>
        <v/>
      </c>
      <c r="BE15" s="164"/>
      <c r="BF15" s="166"/>
      <c r="BH15" s="146">
        <f t="shared" si="9"/>
        <v>0</v>
      </c>
      <c r="BI15" s="145"/>
      <c r="BJ15" s="145"/>
      <c r="BK15" s="146" t="str">
        <f t="shared" si="10"/>
        <v/>
      </c>
    </row>
    <row r="16" spans="1:74" ht="17.25" customHeight="1">
      <c r="A16" s="180" t="s">
        <v>45</v>
      </c>
      <c r="B16" s="181"/>
      <c r="C16" s="181"/>
      <c r="D16" s="181"/>
      <c r="E16" s="181"/>
      <c r="F16" s="181"/>
      <c r="G16" s="181"/>
      <c r="H16" s="181"/>
      <c r="I16" s="181"/>
      <c r="J16" s="181"/>
      <c r="K16" s="181"/>
      <c r="L16" s="182"/>
      <c r="M16" s="182"/>
      <c r="N16" s="182"/>
      <c r="O16" s="182"/>
      <c r="P16" s="182"/>
      <c r="Q16" s="182"/>
      <c r="R16" s="183"/>
      <c r="S16" s="7" t="str">
        <f t="shared" si="2"/>
        <v/>
      </c>
      <c r="T16" s="9" t="str">
        <f t="shared" si="2"/>
        <v/>
      </c>
      <c r="U16" s="9" t="str">
        <f t="shared" si="2"/>
        <v/>
      </c>
      <c r="V16" s="9" t="str">
        <f t="shared" si="2"/>
        <v/>
      </c>
      <c r="W16" s="9" t="str">
        <f t="shared" si="2"/>
        <v/>
      </c>
      <c r="X16" s="9" t="str">
        <f t="shared" si="2"/>
        <v/>
      </c>
      <c r="Y16" s="10" t="str">
        <f t="shared" si="2"/>
        <v/>
      </c>
      <c r="Z16" s="7" t="str">
        <f t="shared" si="2"/>
        <v/>
      </c>
      <c r="AA16" s="9" t="str">
        <f t="shared" si="2"/>
        <v/>
      </c>
      <c r="AB16" s="9" t="str">
        <f t="shared" si="2"/>
        <v/>
      </c>
      <c r="AC16" s="9" t="str">
        <f t="shared" si="3"/>
        <v/>
      </c>
      <c r="AD16" s="9" t="str">
        <f t="shared" si="3"/>
        <v/>
      </c>
      <c r="AE16" s="9" t="str">
        <f t="shared" si="3"/>
        <v/>
      </c>
      <c r="AF16" s="10" t="str">
        <f t="shared" si="3"/>
        <v/>
      </c>
      <c r="AG16" s="7" t="str">
        <f t="shared" si="3"/>
        <v/>
      </c>
      <c r="AH16" s="9" t="str">
        <f t="shared" si="3"/>
        <v/>
      </c>
      <c r="AI16" s="9" t="str">
        <f t="shared" si="3"/>
        <v/>
      </c>
      <c r="AJ16" s="9" t="str">
        <f t="shared" si="3"/>
        <v/>
      </c>
      <c r="AK16" s="9" t="str">
        <f t="shared" si="3"/>
        <v/>
      </c>
      <c r="AL16" s="9" t="str">
        <f t="shared" si="3"/>
        <v/>
      </c>
      <c r="AM16" s="10" t="str">
        <f t="shared" si="4"/>
        <v/>
      </c>
      <c r="AN16" s="7" t="str">
        <f t="shared" si="4"/>
        <v/>
      </c>
      <c r="AO16" s="9" t="str">
        <f t="shared" si="4"/>
        <v/>
      </c>
      <c r="AP16" s="9" t="str">
        <f t="shared" si="4"/>
        <v/>
      </c>
      <c r="AQ16" s="9" t="str">
        <f t="shared" si="4"/>
        <v/>
      </c>
      <c r="AR16" s="9" t="str">
        <f t="shared" si="4"/>
        <v/>
      </c>
      <c r="AS16" s="9" t="str">
        <f t="shared" si="4"/>
        <v/>
      </c>
      <c r="AT16" s="10" t="str">
        <f t="shared" si="4"/>
        <v/>
      </c>
      <c r="AU16" s="184" t="str">
        <f t="shared" si="6"/>
        <v/>
      </c>
      <c r="AV16" s="184"/>
      <c r="AW16" s="185"/>
      <c r="AX16" s="163" t="str">
        <f t="shared" si="7"/>
        <v/>
      </c>
      <c r="AY16" s="164"/>
      <c r="AZ16" s="165"/>
      <c r="BA16" s="163" t="str">
        <f t="shared" si="8"/>
        <v/>
      </c>
      <c r="BB16" s="164"/>
      <c r="BC16" s="165"/>
      <c r="BD16" s="163" t="str">
        <f t="shared" si="5"/>
        <v/>
      </c>
      <c r="BE16" s="164"/>
      <c r="BF16" s="166"/>
      <c r="BH16" s="146">
        <f t="shared" si="9"/>
        <v>0</v>
      </c>
      <c r="BI16" s="145"/>
      <c r="BJ16" s="145"/>
      <c r="BK16" s="146" t="str">
        <f t="shared" si="10"/>
        <v/>
      </c>
    </row>
    <row r="17" spans="1:66" ht="17.25" customHeight="1">
      <c r="A17" s="180"/>
      <c r="B17" s="181"/>
      <c r="C17" s="181"/>
      <c r="D17" s="181"/>
      <c r="E17" s="181"/>
      <c r="F17" s="181"/>
      <c r="G17" s="181"/>
      <c r="H17" s="181"/>
      <c r="I17" s="181"/>
      <c r="J17" s="181"/>
      <c r="K17" s="181"/>
      <c r="L17" s="182"/>
      <c r="M17" s="182"/>
      <c r="N17" s="182"/>
      <c r="O17" s="182"/>
      <c r="P17" s="182"/>
      <c r="Q17" s="182"/>
      <c r="R17" s="183"/>
      <c r="S17" s="7" t="str">
        <f t="shared" si="2"/>
        <v/>
      </c>
      <c r="T17" s="9" t="str">
        <f t="shared" si="2"/>
        <v/>
      </c>
      <c r="U17" s="9" t="str">
        <f t="shared" si="2"/>
        <v/>
      </c>
      <c r="V17" s="9" t="str">
        <f t="shared" si="2"/>
        <v/>
      </c>
      <c r="W17" s="9" t="str">
        <f t="shared" si="2"/>
        <v/>
      </c>
      <c r="X17" s="9" t="str">
        <f t="shared" si="2"/>
        <v/>
      </c>
      <c r="Y17" s="10" t="str">
        <f t="shared" si="2"/>
        <v/>
      </c>
      <c r="Z17" s="7" t="str">
        <f t="shared" si="2"/>
        <v/>
      </c>
      <c r="AA17" s="9" t="str">
        <f t="shared" si="2"/>
        <v/>
      </c>
      <c r="AB17" s="9" t="str">
        <f t="shared" si="2"/>
        <v/>
      </c>
      <c r="AC17" s="9" t="str">
        <f t="shared" si="3"/>
        <v/>
      </c>
      <c r="AD17" s="9" t="str">
        <f t="shared" si="3"/>
        <v/>
      </c>
      <c r="AE17" s="9" t="str">
        <f t="shared" si="3"/>
        <v/>
      </c>
      <c r="AF17" s="10" t="str">
        <f t="shared" si="3"/>
        <v/>
      </c>
      <c r="AG17" s="7" t="str">
        <f t="shared" si="3"/>
        <v/>
      </c>
      <c r="AH17" s="9" t="str">
        <f t="shared" si="3"/>
        <v/>
      </c>
      <c r="AI17" s="9" t="str">
        <f t="shared" si="3"/>
        <v/>
      </c>
      <c r="AJ17" s="9" t="str">
        <f t="shared" si="3"/>
        <v/>
      </c>
      <c r="AK17" s="9" t="str">
        <f t="shared" si="3"/>
        <v/>
      </c>
      <c r="AL17" s="9" t="str">
        <f t="shared" si="3"/>
        <v/>
      </c>
      <c r="AM17" s="10" t="str">
        <f t="shared" si="4"/>
        <v/>
      </c>
      <c r="AN17" s="7" t="str">
        <f t="shared" si="4"/>
        <v/>
      </c>
      <c r="AO17" s="9" t="str">
        <f t="shared" si="4"/>
        <v/>
      </c>
      <c r="AP17" s="9" t="str">
        <f t="shared" si="4"/>
        <v/>
      </c>
      <c r="AQ17" s="9" t="str">
        <f t="shared" si="4"/>
        <v/>
      </c>
      <c r="AR17" s="9" t="str">
        <f t="shared" si="4"/>
        <v/>
      </c>
      <c r="AS17" s="9" t="str">
        <f t="shared" si="4"/>
        <v/>
      </c>
      <c r="AT17" s="10" t="str">
        <f t="shared" si="4"/>
        <v/>
      </c>
      <c r="AU17" s="184" t="str">
        <f t="shared" si="6"/>
        <v/>
      </c>
      <c r="AV17" s="184"/>
      <c r="AW17" s="185"/>
      <c r="AX17" s="163" t="str">
        <f t="shared" si="7"/>
        <v/>
      </c>
      <c r="AY17" s="164"/>
      <c r="AZ17" s="165"/>
      <c r="BA17" s="163" t="str">
        <f t="shared" si="8"/>
        <v/>
      </c>
      <c r="BB17" s="164"/>
      <c r="BC17" s="165"/>
      <c r="BD17" s="163" t="str">
        <f t="shared" si="5"/>
        <v/>
      </c>
      <c r="BE17" s="164"/>
      <c r="BF17" s="166"/>
      <c r="BH17" s="146">
        <f t="shared" si="9"/>
        <v>0</v>
      </c>
      <c r="BI17" s="145"/>
      <c r="BJ17" s="145"/>
      <c r="BK17" s="146" t="str">
        <f t="shared" si="10"/>
        <v/>
      </c>
    </row>
    <row r="18" spans="1:66" ht="17.25" customHeight="1">
      <c r="A18" s="180"/>
      <c r="B18" s="181"/>
      <c r="C18" s="181"/>
      <c r="D18" s="181"/>
      <c r="E18" s="181"/>
      <c r="F18" s="181"/>
      <c r="G18" s="182"/>
      <c r="H18" s="182"/>
      <c r="I18" s="182"/>
      <c r="J18" s="182"/>
      <c r="K18" s="182"/>
      <c r="L18" s="182"/>
      <c r="M18" s="182"/>
      <c r="N18" s="182"/>
      <c r="O18" s="182"/>
      <c r="P18" s="182"/>
      <c r="Q18" s="182"/>
      <c r="R18" s="183"/>
      <c r="S18" s="7" t="str">
        <f t="shared" si="2"/>
        <v/>
      </c>
      <c r="T18" s="9" t="str">
        <f t="shared" si="2"/>
        <v/>
      </c>
      <c r="U18" s="9" t="str">
        <f t="shared" si="2"/>
        <v/>
      </c>
      <c r="V18" s="9" t="str">
        <f t="shared" si="2"/>
        <v/>
      </c>
      <c r="W18" s="9" t="str">
        <f t="shared" si="2"/>
        <v/>
      </c>
      <c r="X18" s="9" t="str">
        <f t="shared" si="2"/>
        <v/>
      </c>
      <c r="Y18" s="10" t="str">
        <f t="shared" si="2"/>
        <v/>
      </c>
      <c r="Z18" s="7" t="str">
        <f t="shared" si="2"/>
        <v/>
      </c>
      <c r="AA18" s="9" t="str">
        <f t="shared" si="2"/>
        <v/>
      </c>
      <c r="AB18" s="9" t="str">
        <f t="shared" si="2"/>
        <v/>
      </c>
      <c r="AC18" s="9" t="str">
        <f t="shared" si="3"/>
        <v/>
      </c>
      <c r="AD18" s="9" t="str">
        <f t="shared" si="3"/>
        <v/>
      </c>
      <c r="AE18" s="9" t="str">
        <f t="shared" si="3"/>
        <v/>
      </c>
      <c r="AF18" s="10" t="str">
        <f t="shared" si="3"/>
        <v/>
      </c>
      <c r="AG18" s="7" t="str">
        <f t="shared" si="3"/>
        <v/>
      </c>
      <c r="AH18" s="9" t="str">
        <f t="shared" si="3"/>
        <v/>
      </c>
      <c r="AI18" s="9" t="str">
        <f t="shared" si="3"/>
        <v/>
      </c>
      <c r="AJ18" s="9" t="str">
        <f t="shared" si="3"/>
        <v/>
      </c>
      <c r="AK18" s="9" t="str">
        <f t="shared" si="3"/>
        <v/>
      </c>
      <c r="AL18" s="9" t="str">
        <f t="shared" si="3"/>
        <v/>
      </c>
      <c r="AM18" s="10" t="str">
        <f t="shared" si="4"/>
        <v/>
      </c>
      <c r="AN18" s="7" t="str">
        <f t="shared" si="4"/>
        <v/>
      </c>
      <c r="AO18" s="9" t="str">
        <f t="shared" si="4"/>
        <v/>
      </c>
      <c r="AP18" s="9" t="str">
        <f t="shared" si="4"/>
        <v/>
      </c>
      <c r="AQ18" s="9" t="str">
        <f t="shared" si="4"/>
        <v/>
      </c>
      <c r="AR18" s="9" t="str">
        <f t="shared" si="4"/>
        <v/>
      </c>
      <c r="AS18" s="9" t="str">
        <f t="shared" si="4"/>
        <v/>
      </c>
      <c r="AT18" s="10" t="str">
        <f t="shared" si="4"/>
        <v/>
      </c>
      <c r="AU18" s="184" t="str">
        <f t="shared" si="6"/>
        <v/>
      </c>
      <c r="AV18" s="184"/>
      <c r="AW18" s="185"/>
      <c r="AX18" s="163" t="str">
        <f t="shared" si="7"/>
        <v/>
      </c>
      <c r="AY18" s="164"/>
      <c r="AZ18" s="165"/>
      <c r="BA18" s="163" t="str">
        <f t="shared" si="8"/>
        <v/>
      </c>
      <c r="BB18" s="164"/>
      <c r="BC18" s="165"/>
      <c r="BD18" s="163" t="str">
        <f t="shared" si="5"/>
        <v/>
      </c>
      <c r="BE18" s="164"/>
      <c r="BF18" s="166"/>
      <c r="BH18" s="146">
        <f t="shared" si="9"/>
        <v>0</v>
      </c>
      <c r="BI18" s="145"/>
      <c r="BJ18" s="145"/>
      <c r="BK18" s="146" t="str">
        <f t="shared" si="10"/>
        <v/>
      </c>
    </row>
    <row r="19" spans="1:66" ht="17.25" customHeight="1">
      <c r="A19" s="180"/>
      <c r="B19" s="181"/>
      <c r="C19" s="181"/>
      <c r="D19" s="181"/>
      <c r="E19" s="181"/>
      <c r="F19" s="181"/>
      <c r="G19" s="182"/>
      <c r="H19" s="182"/>
      <c r="I19" s="182"/>
      <c r="J19" s="182"/>
      <c r="K19" s="182"/>
      <c r="L19" s="182"/>
      <c r="M19" s="182"/>
      <c r="N19" s="182"/>
      <c r="O19" s="182"/>
      <c r="P19" s="182"/>
      <c r="Q19" s="182"/>
      <c r="R19" s="183"/>
      <c r="S19" s="7" t="str">
        <f t="shared" si="2"/>
        <v/>
      </c>
      <c r="T19" s="9" t="str">
        <f t="shared" si="2"/>
        <v/>
      </c>
      <c r="U19" s="9" t="str">
        <f t="shared" si="2"/>
        <v/>
      </c>
      <c r="V19" s="9" t="str">
        <f t="shared" si="2"/>
        <v/>
      </c>
      <c r="W19" s="9" t="str">
        <f t="shared" si="2"/>
        <v/>
      </c>
      <c r="X19" s="9" t="str">
        <f t="shared" si="2"/>
        <v/>
      </c>
      <c r="Y19" s="10" t="str">
        <f t="shared" si="2"/>
        <v/>
      </c>
      <c r="Z19" s="7" t="str">
        <f t="shared" si="2"/>
        <v/>
      </c>
      <c r="AA19" s="9" t="str">
        <f t="shared" si="2"/>
        <v/>
      </c>
      <c r="AB19" s="9" t="str">
        <f t="shared" si="2"/>
        <v/>
      </c>
      <c r="AC19" s="9" t="str">
        <f t="shared" si="3"/>
        <v/>
      </c>
      <c r="AD19" s="9" t="str">
        <f t="shared" si="3"/>
        <v/>
      </c>
      <c r="AE19" s="9" t="str">
        <f t="shared" si="3"/>
        <v/>
      </c>
      <c r="AF19" s="10" t="str">
        <f t="shared" si="3"/>
        <v/>
      </c>
      <c r="AG19" s="7" t="str">
        <f t="shared" si="3"/>
        <v/>
      </c>
      <c r="AH19" s="9" t="str">
        <f t="shared" si="3"/>
        <v/>
      </c>
      <c r="AI19" s="9" t="str">
        <f t="shared" si="3"/>
        <v/>
      </c>
      <c r="AJ19" s="9" t="str">
        <f t="shared" si="3"/>
        <v/>
      </c>
      <c r="AK19" s="9" t="str">
        <f t="shared" si="3"/>
        <v/>
      </c>
      <c r="AL19" s="9" t="str">
        <f t="shared" si="3"/>
        <v/>
      </c>
      <c r="AM19" s="10" t="str">
        <f t="shared" si="4"/>
        <v/>
      </c>
      <c r="AN19" s="7" t="str">
        <f t="shared" si="4"/>
        <v/>
      </c>
      <c r="AO19" s="9" t="str">
        <f t="shared" si="4"/>
        <v/>
      </c>
      <c r="AP19" s="9" t="str">
        <f t="shared" si="4"/>
        <v/>
      </c>
      <c r="AQ19" s="9" t="str">
        <f t="shared" si="4"/>
        <v/>
      </c>
      <c r="AR19" s="9" t="str">
        <f t="shared" si="4"/>
        <v/>
      </c>
      <c r="AS19" s="9" t="str">
        <f t="shared" si="4"/>
        <v/>
      </c>
      <c r="AT19" s="10" t="str">
        <f t="shared" si="4"/>
        <v/>
      </c>
      <c r="AU19" s="184" t="str">
        <f t="shared" si="6"/>
        <v/>
      </c>
      <c r="AV19" s="184"/>
      <c r="AW19" s="185"/>
      <c r="AX19" s="163" t="str">
        <f t="shared" si="7"/>
        <v/>
      </c>
      <c r="AY19" s="164"/>
      <c r="AZ19" s="165"/>
      <c r="BA19" s="163" t="str">
        <f t="shared" si="8"/>
        <v/>
      </c>
      <c r="BB19" s="164"/>
      <c r="BC19" s="165"/>
      <c r="BD19" s="163" t="str">
        <f t="shared" ref="BD19" si="11">IF(AX19="","",ROUNDDOWN(AX19/$AU$23,1))</f>
        <v/>
      </c>
      <c r="BE19" s="164"/>
      <c r="BF19" s="166"/>
      <c r="BH19" s="146">
        <f t="shared" si="9"/>
        <v>0</v>
      </c>
      <c r="BI19" s="145"/>
      <c r="BJ19" s="145"/>
      <c r="BK19" s="146" t="str">
        <f t="shared" si="10"/>
        <v/>
      </c>
    </row>
    <row r="20" spans="1:66" ht="17.25" customHeight="1">
      <c r="A20" s="180" t="s">
        <v>49</v>
      </c>
      <c r="B20" s="181"/>
      <c r="C20" s="181"/>
      <c r="D20" s="181"/>
      <c r="E20" s="181"/>
      <c r="F20" s="181"/>
      <c r="G20" s="182"/>
      <c r="H20" s="182"/>
      <c r="I20" s="182"/>
      <c r="J20" s="182"/>
      <c r="K20" s="182"/>
      <c r="L20" s="182"/>
      <c r="M20" s="182"/>
      <c r="N20" s="182"/>
      <c r="O20" s="182"/>
      <c r="P20" s="182"/>
      <c r="Q20" s="182"/>
      <c r="R20" s="183"/>
      <c r="S20" s="7" t="str">
        <f t="shared" si="2"/>
        <v/>
      </c>
      <c r="T20" s="9" t="str">
        <f t="shared" si="2"/>
        <v/>
      </c>
      <c r="U20" s="9" t="str">
        <f t="shared" si="2"/>
        <v/>
      </c>
      <c r="V20" s="9" t="str">
        <f t="shared" si="2"/>
        <v/>
      </c>
      <c r="W20" s="9" t="str">
        <f t="shared" si="2"/>
        <v/>
      </c>
      <c r="X20" s="9" t="str">
        <f t="shared" si="2"/>
        <v/>
      </c>
      <c r="Y20" s="10" t="str">
        <f t="shared" si="2"/>
        <v/>
      </c>
      <c r="Z20" s="7" t="str">
        <f t="shared" si="2"/>
        <v/>
      </c>
      <c r="AA20" s="9" t="str">
        <f t="shared" si="2"/>
        <v/>
      </c>
      <c r="AB20" s="9" t="str">
        <f t="shared" si="2"/>
        <v/>
      </c>
      <c r="AC20" s="9" t="str">
        <f t="shared" si="3"/>
        <v/>
      </c>
      <c r="AD20" s="9" t="str">
        <f t="shared" si="3"/>
        <v/>
      </c>
      <c r="AE20" s="9" t="str">
        <f t="shared" si="3"/>
        <v/>
      </c>
      <c r="AF20" s="10" t="str">
        <f t="shared" si="3"/>
        <v/>
      </c>
      <c r="AG20" s="7" t="str">
        <f t="shared" si="3"/>
        <v/>
      </c>
      <c r="AH20" s="9" t="str">
        <f t="shared" si="3"/>
        <v/>
      </c>
      <c r="AI20" s="9" t="str">
        <f t="shared" si="3"/>
        <v/>
      </c>
      <c r="AJ20" s="9" t="str">
        <f t="shared" si="3"/>
        <v/>
      </c>
      <c r="AK20" s="9" t="str">
        <f t="shared" si="3"/>
        <v/>
      </c>
      <c r="AL20" s="9" t="str">
        <f t="shared" si="3"/>
        <v/>
      </c>
      <c r="AM20" s="10" t="str">
        <f t="shared" si="4"/>
        <v/>
      </c>
      <c r="AN20" s="7" t="str">
        <f t="shared" si="4"/>
        <v/>
      </c>
      <c r="AO20" s="9" t="str">
        <f t="shared" si="4"/>
        <v/>
      </c>
      <c r="AP20" s="9" t="str">
        <f t="shared" si="4"/>
        <v/>
      </c>
      <c r="AQ20" s="9" t="str">
        <f t="shared" si="4"/>
        <v/>
      </c>
      <c r="AR20" s="9" t="str">
        <f t="shared" si="4"/>
        <v/>
      </c>
      <c r="AS20" s="9" t="str">
        <f t="shared" si="4"/>
        <v/>
      </c>
      <c r="AT20" s="10" t="str">
        <f t="shared" si="4"/>
        <v/>
      </c>
      <c r="AU20" s="184" t="str">
        <f t="shared" si="6"/>
        <v/>
      </c>
      <c r="AV20" s="184"/>
      <c r="AW20" s="185"/>
      <c r="AX20" s="163">
        <f>SUM(AX14:AZ19)</f>
        <v>0</v>
      </c>
      <c r="AY20" s="164"/>
      <c r="AZ20" s="165"/>
      <c r="BA20" s="163">
        <f>SUM(BA14:BC19)</f>
        <v>0</v>
      </c>
      <c r="BB20" s="164"/>
      <c r="BC20" s="165"/>
      <c r="BD20" s="163" t="str">
        <f>IF(AX20=0,"",ROUNDDOWN(AX20/$AU$23,1))</f>
        <v/>
      </c>
      <c r="BE20" s="164"/>
      <c r="BF20" s="166"/>
      <c r="BH20" s="146">
        <f t="shared" si="9"/>
        <v>0</v>
      </c>
      <c r="BI20" s="145"/>
      <c r="BJ20" s="145"/>
      <c r="BK20" s="146" t="str">
        <f t="shared" si="10"/>
        <v/>
      </c>
    </row>
    <row r="21" spans="1:66" ht="17.25" customHeight="1">
      <c r="A21" s="180" t="s">
        <v>15</v>
      </c>
      <c r="B21" s="181"/>
      <c r="C21" s="181"/>
      <c r="D21" s="181"/>
      <c r="E21" s="181"/>
      <c r="F21" s="181"/>
      <c r="G21" s="182"/>
      <c r="H21" s="182"/>
      <c r="I21" s="182"/>
      <c r="J21" s="182"/>
      <c r="K21" s="182"/>
      <c r="L21" s="182"/>
      <c r="M21" s="182"/>
      <c r="N21" s="182"/>
      <c r="O21" s="182"/>
      <c r="P21" s="182"/>
      <c r="Q21" s="182"/>
      <c r="R21" s="183"/>
      <c r="S21" s="7" t="str">
        <f t="shared" si="2"/>
        <v/>
      </c>
      <c r="T21" s="9" t="str">
        <f t="shared" si="2"/>
        <v/>
      </c>
      <c r="U21" s="9" t="str">
        <f t="shared" si="2"/>
        <v/>
      </c>
      <c r="V21" s="9" t="str">
        <f t="shared" si="2"/>
        <v/>
      </c>
      <c r="W21" s="9" t="str">
        <f t="shared" si="2"/>
        <v/>
      </c>
      <c r="X21" s="9" t="str">
        <f t="shared" si="2"/>
        <v/>
      </c>
      <c r="Y21" s="10" t="str">
        <f t="shared" si="2"/>
        <v/>
      </c>
      <c r="Z21" s="7" t="str">
        <f t="shared" si="2"/>
        <v/>
      </c>
      <c r="AA21" s="9" t="str">
        <f t="shared" si="2"/>
        <v/>
      </c>
      <c r="AB21" s="9" t="str">
        <f t="shared" si="2"/>
        <v/>
      </c>
      <c r="AC21" s="9" t="str">
        <f t="shared" si="3"/>
        <v/>
      </c>
      <c r="AD21" s="9" t="str">
        <f t="shared" si="3"/>
        <v/>
      </c>
      <c r="AE21" s="9" t="str">
        <f t="shared" si="3"/>
        <v/>
      </c>
      <c r="AF21" s="10" t="str">
        <f t="shared" si="3"/>
        <v/>
      </c>
      <c r="AG21" s="7" t="str">
        <f t="shared" si="3"/>
        <v/>
      </c>
      <c r="AH21" s="9" t="str">
        <f t="shared" si="3"/>
        <v/>
      </c>
      <c r="AI21" s="9" t="str">
        <f t="shared" si="3"/>
        <v/>
      </c>
      <c r="AJ21" s="9" t="str">
        <f t="shared" si="3"/>
        <v/>
      </c>
      <c r="AK21" s="9" t="str">
        <f t="shared" si="3"/>
        <v/>
      </c>
      <c r="AL21" s="9" t="str">
        <f t="shared" si="3"/>
        <v/>
      </c>
      <c r="AM21" s="10" t="str">
        <f t="shared" si="4"/>
        <v/>
      </c>
      <c r="AN21" s="7" t="str">
        <f t="shared" si="4"/>
        <v/>
      </c>
      <c r="AO21" s="9" t="str">
        <f t="shared" si="4"/>
        <v/>
      </c>
      <c r="AP21" s="9" t="str">
        <f t="shared" si="4"/>
        <v/>
      </c>
      <c r="AQ21" s="9" t="str">
        <f t="shared" si="4"/>
        <v/>
      </c>
      <c r="AR21" s="9" t="str">
        <f t="shared" si="4"/>
        <v/>
      </c>
      <c r="AS21" s="9" t="str">
        <f t="shared" si="4"/>
        <v/>
      </c>
      <c r="AT21" s="10" t="str">
        <f t="shared" si="4"/>
        <v/>
      </c>
      <c r="AU21" s="184" t="str">
        <f t="shared" si="6"/>
        <v/>
      </c>
      <c r="AV21" s="184"/>
      <c r="AW21" s="185"/>
      <c r="AX21" s="163" t="str">
        <f>IF($AU21="","",ROUNDDOWN($AU21/4,1))</f>
        <v/>
      </c>
      <c r="AY21" s="164"/>
      <c r="AZ21" s="165"/>
      <c r="BA21" s="163" t="str">
        <f>IF($AU21="","",$BA$23)</f>
        <v/>
      </c>
      <c r="BB21" s="164"/>
      <c r="BC21" s="165"/>
      <c r="BD21" s="163" t="str">
        <f t="shared" si="5"/>
        <v/>
      </c>
      <c r="BE21" s="164"/>
      <c r="BF21" s="166"/>
      <c r="BH21" s="146">
        <f t="shared" si="9"/>
        <v>0</v>
      </c>
      <c r="BI21" s="145"/>
      <c r="BJ21" s="145"/>
      <c r="BK21" s="146" t="str">
        <f t="shared" si="10"/>
        <v/>
      </c>
    </row>
    <row r="22" spans="1:66" ht="17.25" customHeight="1" thickBot="1">
      <c r="A22" s="180"/>
      <c r="B22" s="181"/>
      <c r="C22" s="181"/>
      <c r="D22" s="181"/>
      <c r="E22" s="181"/>
      <c r="F22" s="181"/>
      <c r="G22" s="182"/>
      <c r="H22" s="182"/>
      <c r="I22" s="182"/>
      <c r="J22" s="182"/>
      <c r="K22" s="182"/>
      <c r="L22" s="182"/>
      <c r="M22" s="182"/>
      <c r="N22" s="182"/>
      <c r="O22" s="182"/>
      <c r="P22" s="182"/>
      <c r="Q22" s="182"/>
      <c r="R22" s="183"/>
      <c r="S22" s="7" t="str">
        <f t="shared" si="2"/>
        <v/>
      </c>
      <c r="T22" s="9" t="str">
        <f t="shared" si="2"/>
        <v/>
      </c>
      <c r="U22" s="9" t="str">
        <f t="shared" si="2"/>
        <v/>
      </c>
      <c r="V22" s="9" t="str">
        <f t="shared" si="2"/>
        <v/>
      </c>
      <c r="W22" s="9" t="str">
        <f t="shared" si="2"/>
        <v/>
      </c>
      <c r="X22" s="9" t="str">
        <f t="shared" si="2"/>
        <v/>
      </c>
      <c r="Y22" s="10" t="str">
        <f t="shared" si="2"/>
        <v/>
      </c>
      <c r="Z22" s="7" t="str">
        <f t="shared" si="2"/>
        <v/>
      </c>
      <c r="AA22" s="9" t="str">
        <f t="shared" si="2"/>
        <v/>
      </c>
      <c r="AB22" s="9" t="str">
        <f t="shared" si="2"/>
        <v/>
      </c>
      <c r="AC22" s="9" t="str">
        <f t="shared" si="3"/>
        <v/>
      </c>
      <c r="AD22" s="9" t="str">
        <f t="shared" si="3"/>
        <v/>
      </c>
      <c r="AE22" s="9" t="str">
        <f t="shared" si="3"/>
        <v/>
      </c>
      <c r="AF22" s="10" t="str">
        <f t="shared" si="3"/>
        <v/>
      </c>
      <c r="AG22" s="7" t="str">
        <f t="shared" si="3"/>
        <v/>
      </c>
      <c r="AH22" s="9" t="str">
        <f t="shared" si="3"/>
        <v/>
      </c>
      <c r="AI22" s="9" t="str">
        <f t="shared" si="3"/>
        <v/>
      </c>
      <c r="AJ22" s="9" t="str">
        <f t="shared" si="3"/>
        <v/>
      </c>
      <c r="AK22" s="9" t="str">
        <f t="shared" si="3"/>
        <v/>
      </c>
      <c r="AL22" s="9" t="str">
        <f t="shared" si="3"/>
        <v/>
      </c>
      <c r="AM22" s="10" t="str">
        <f t="shared" si="4"/>
        <v/>
      </c>
      <c r="AN22" s="7" t="str">
        <f t="shared" si="4"/>
        <v/>
      </c>
      <c r="AO22" s="9" t="str">
        <f t="shared" si="4"/>
        <v/>
      </c>
      <c r="AP22" s="9" t="str">
        <f t="shared" si="4"/>
        <v/>
      </c>
      <c r="AQ22" s="9" t="str">
        <f t="shared" si="4"/>
        <v/>
      </c>
      <c r="AR22" s="9" t="str">
        <f t="shared" si="4"/>
        <v/>
      </c>
      <c r="AS22" s="9" t="str">
        <f t="shared" si="4"/>
        <v/>
      </c>
      <c r="AT22" s="10" t="str">
        <f t="shared" si="4"/>
        <v/>
      </c>
      <c r="AU22" s="184" t="str">
        <f t="shared" si="6"/>
        <v/>
      </c>
      <c r="AV22" s="184"/>
      <c r="AW22" s="185"/>
      <c r="AX22" s="163" t="str">
        <f t="shared" si="7"/>
        <v/>
      </c>
      <c r="AY22" s="164"/>
      <c r="AZ22" s="165"/>
      <c r="BA22" s="163" t="str">
        <f t="shared" ref="BA22" si="12">IF($AU22="","",ROUNDDOWN($AU22/4,1))</f>
        <v/>
      </c>
      <c r="BB22" s="164"/>
      <c r="BC22" s="165"/>
      <c r="BD22" s="163" t="str">
        <f>IF(BA22="","",ROUNDDOWN(BA22/$AU$23,1))</f>
        <v/>
      </c>
      <c r="BE22" s="164"/>
      <c r="BF22" s="166"/>
      <c r="BH22" s="146">
        <f t="shared" si="9"/>
        <v>0</v>
      </c>
      <c r="BI22" s="145"/>
      <c r="BJ22" s="145"/>
      <c r="BK22" s="146" t="str">
        <f t="shared" si="10"/>
        <v/>
      </c>
    </row>
    <row r="23" spans="1:66" ht="21" customHeight="1" thickBot="1">
      <c r="A23" s="214" t="s">
        <v>22</v>
      </c>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c r="AN23" s="215"/>
      <c r="AO23" s="215"/>
      <c r="AP23" s="215"/>
      <c r="AQ23" s="215"/>
      <c r="AR23" s="215"/>
      <c r="AS23" s="215"/>
      <c r="AT23" s="216"/>
      <c r="AU23" s="220">
        <f>COUNT($S$24:$AT$24)*7/4</f>
        <v>0</v>
      </c>
      <c r="AV23" s="194"/>
      <c r="AW23" s="194"/>
      <c r="AX23" s="194"/>
      <c r="AY23" s="194"/>
      <c r="AZ23" s="194"/>
      <c r="BA23" s="220"/>
      <c r="BB23" s="194"/>
      <c r="BC23" s="194"/>
      <c r="BD23" s="194"/>
      <c r="BE23" s="194"/>
      <c r="BF23" s="221"/>
    </row>
    <row r="24" spans="1:66" ht="21" customHeight="1" thickBot="1">
      <c r="A24" s="233" t="s">
        <v>16</v>
      </c>
      <c r="B24" s="208"/>
      <c r="C24" s="208"/>
      <c r="D24" s="208"/>
      <c r="E24" s="208"/>
      <c r="F24" s="208"/>
      <c r="G24" s="208"/>
      <c r="H24" s="208"/>
      <c r="I24" s="208"/>
      <c r="J24" s="208"/>
      <c r="K24" s="208"/>
      <c r="L24" s="208"/>
      <c r="M24" s="208"/>
      <c r="N24" s="208"/>
      <c r="O24" s="208"/>
      <c r="P24" s="208"/>
      <c r="Q24" s="208"/>
      <c r="R24" s="234"/>
      <c r="S24" s="12" t="str">
        <f t="shared" ref="S24:AT24" si="13">IF(S$10="","",$BL$25)</f>
        <v/>
      </c>
      <c r="T24" s="13" t="str">
        <f t="shared" si="13"/>
        <v/>
      </c>
      <c r="U24" s="13" t="str">
        <f t="shared" si="13"/>
        <v/>
      </c>
      <c r="V24" s="13" t="str">
        <f t="shared" si="13"/>
        <v/>
      </c>
      <c r="W24" s="13" t="str">
        <f t="shared" si="13"/>
        <v/>
      </c>
      <c r="X24" s="13" t="str">
        <f t="shared" si="13"/>
        <v/>
      </c>
      <c r="Y24" s="15" t="str">
        <f t="shared" si="13"/>
        <v/>
      </c>
      <c r="Z24" s="12" t="str">
        <f t="shared" si="13"/>
        <v/>
      </c>
      <c r="AA24" s="13" t="str">
        <f t="shared" si="13"/>
        <v/>
      </c>
      <c r="AB24" s="13" t="str">
        <f t="shared" si="13"/>
        <v/>
      </c>
      <c r="AC24" s="13" t="str">
        <f t="shared" si="13"/>
        <v/>
      </c>
      <c r="AD24" s="13" t="str">
        <f t="shared" si="13"/>
        <v/>
      </c>
      <c r="AE24" s="13" t="str">
        <f t="shared" si="13"/>
        <v/>
      </c>
      <c r="AF24" s="15" t="str">
        <f t="shared" si="13"/>
        <v/>
      </c>
      <c r="AG24" s="12" t="str">
        <f t="shared" si="13"/>
        <v/>
      </c>
      <c r="AH24" s="13" t="str">
        <f t="shared" si="13"/>
        <v/>
      </c>
      <c r="AI24" s="13" t="str">
        <f t="shared" si="13"/>
        <v/>
      </c>
      <c r="AJ24" s="13" t="str">
        <f t="shared" si="13"/>
        <v/>
      </c>
      <c r="AK24" s="13" t="str">
        <f t="shared" si="13"/>
        <v/>
      </c>
      <c r="AL24" s="13" t="str">
        <f t="shared" si="13"/>
        <v/>
      </c>
      <c r="AM24" s="15" t="str">
        <f t="shared" si="13"/>
        <v/>
      </c>
      <c r="AN24" s="12" t="str">
        <f t="shared" si="13"/>
        <v/>
      </c>
      <c r="AO24" s="13" t="str">
        <f t="shared" si="13"/>
        <v/>
      </c>
      <c r="AP24" s="13" t="str">
        <f t="shared" si="13"/>
        <v/>
      </c>
      <c r="AQ24" s="13" t="str">
        <f t="shared" si="13"/>
        <v/>
      </c>
      <c r="AR24" s="13" t="str">
        <f t="shared" si="13"/>
        <v/>
      </c>
      <c r="AS24" s="13" t="str">
        <f t="shared" si="13"/>
        <v/>
      </c>
      <c r="AT24" s="15" t="str">
        <f t="shared" si="13"/>
        <v/>
      </c>
      <c r="AU24" s="177">
        <f>SUM(S24:AT24)</f>
        <v>0</v>
      </c>
      <c r="AV24" s="222"/>
      <c r="AW24" s="223" t="s">
        <v>120</v>
      </c>
      <c r="AX24" s="223"/>
      <c r="AY24" s="223"/>
      <c r="AZ24" s="223"/>
      <c r="BA24" s="217" t="s">
        <v>119</v>
      </c>
      <c r="BB24" s="218"/>
      <c r="BC24" s="218"/>
      <c r="BD24" s="218"/>
      <c r="BE24" s="218"/>
      <c r="BF24" s="219"/>
      <c r="BH24" s="150" t="s">
        <v>176</v>
      </c>
      <c r="BI24" s="151"/>
      <c r="BJ24" s="151"/>
      <c r="BK24" s="151"/>
      <c r="BL24" s="151"/>
      <c r="BM24" s="151"/>
      <c r="BN24" s="152"/>
    </row>
    <row r="25" spans="1:66" customFormat="1" ht="21" customHeight="1">
      <c r="A25" s="23" t="s">
        <v>17</v>
      </c>
      <c r="B25" s="25"/>
      <c r="C25" s="25"/>
      <c r="D25" s="25"/>
      <c r="E25" s="25"/>
      <c r="F25" s="25"/>
      <c r="G25" s="25"/>
      <c r="H25" s="25"/>
      <c r="I25" s="25"/>
      <c r="J25" s="25"/>
      <c r="K25" s="25"/>
      <c r="L25" s="25"/>
      <c r="M25" s="25"/>
      <c r="N25" s="25"/>
      <c r="O25" s="25"/>
      <c r="P25" s="25"/>
      <c r="Q25" s="25"/>
      <c r="R25" s="25"/>
      <c r="S25" s="71">
        <f>DATE($BV$1,$BV$2,COLUMN()-18)</f>
        <v>44652</v>
      </c>
      <c r="T25" s="71">
        <f t="shared" ref="T25:AT25" si="14">DATE($BV$1,$BV$2,COLUMN()-18)</f>
        <v>44653</v>
      </c>
      <c r="U25" s="71">
        <f t="shared" si="14"/>
        <v>44654</v>
      </c>
      <c r="V25" s="71">
        <f t="shared" si="14"/>
        <v>44655</v>
      </c>
      <c r="W25" s="71">
        <f t="shared" si="14"/>
        <v>44656</v>
      </c>
      <c r="X25" s="71">
        <f t="shared" si="14"/>
        <v>44657</v>
      </c>
      <c r="Y25" s="71">
        <f t="shared" si="14"/>
        <v>44658</v>
      </c>
      <c r="Z25" s="71">
        <f t="shared" si="14"/>
        <v>44659</v>
      </c>
      <c r="AA25" s="71">
        <f t="shared" si="14"/>
        <v>44660</v>
      </c>
      <c r="AB25" s="71">
        <f t="shared" si="14"/>
        <v>44661</v>
      </c>
      <c r="AC25" s="71">
        <f t="shared" si="14"/>
        <v>44662</v>
      </c>
      <c r="AD25" s="71">
        <f t="shared" si="14"/>
        <v>44663</v>
      </c>
      <c r="AE25" s="71">
        <f t="shared" si="14"/>
        <v>44664</v>
      </c>
      <c r="AF25" s="71">
        <f t="shared" si="14"/>
        <v>44665</v>
      </c>
      <c r="AG25" s="71">
        <f t="shared" si="14"/>
        <v>44666</v>
      </c>
      <c r="AH25" s="71">
        <f t="shared" si="14"/>
        <v>44667</v>
      </c>
      <c r="AI25" s="71">
        <f t="shared" si="14"/>
        <v>44668</v>
      </c>
      <c r="AJ25" s="71">
        <f t="shared" si="14"/>
        <v>44669</v>
      </c>
      <c r="AK25" s="71">
        <f t="shared" si="14"/>
        <v>44670</v>
      </c>
      <c r="AL25" s="71">
        <f t="shared" si="14"/>
        <v>44671</v>
      </c>
      <c r="AM25" s="71">
        <f t="shared" si="14"/>
        <v>44672</v>
      </c>
      <c r="AN25" s="71">
        <f t="shared" si="14"/>
        <v>44673</v>
      </c>
      <c r="AO25" s="71">
        <f t="shared" si="14"/>
        <v>44674</v>
      </c>
      <c r="AP25" s="71">
        <f t="shared" si="14"/>
        <v>44675</v>
      </c>
      <c r="AQ25" s="71">
        <f t="shared" si="14"/>
        <v>44676</v>
      </c>
      <c r="AR25" s="71">
        <f t="shared" si="14"/>
        <v>44677</v>
      </c>
      <c r="AS25" s="71">
        <f t="shared" si="14"/>
        <v>44678</v>
      </c>
      <c r="AT25" s="71">
        <f t="shared" si="14"/>
        <v>44679</v>
      </c>
      <c r="AU25" s="25"/>
      <c r="AV25" s="25"/>
      <c r="AW25" s="25"/>
      <c r="AX25" s="25"/>
      <c r="AY25" s="25"/>
      <c r="AZ25" s="25"/>
      <c r="BA25" s="25"/>
      <c r="BB25" s="25"/>
      <c r="BC25" s="25"/>
      <c r="BD25" s="25"/>
      <c r="BE25" s="25"/>
      <c r="BF25" s="26"/>
      <c r="BH25" s="153" t="s">
        <v>177</v>
      </c>
      <c r="BI25" s="154"/>
      <c r="BJ25" s="154"/>
      <c r="BK25" s="154"/>
      <c r="BL25" s="148">
        <v>5</v>
      </c>
      <c r="BM25" s="154" t="s">
        <v>175</v>
      </c>
      <c r="BN25" s="157"/>
    </row>
    <row r="26" spans="1:66" customFormat="1" ht="21" customHeight="1">
      <c r="A26" s="27"/>
      <c r="B26" s="24" t="s">
        <v>70</v>
      </c>
      <c r="C26" s="24"/>
      <c r="D26" s="24"/>
      <c r="E26" s="24"/>
      <c r="F26" s="24"/>
      <c r="G26" s="24"/>
      <c r="H26" s="24" t="s">
        <v>50</v>
      </c>
      <c r="I26" s="24" t="s">
        <v>86</v>
      </c>
      <c r="J26" s="24"/>
      <c r="K26" s="24"/>
      <c r="L26" s="24"/>
      <c r="M26" s="24"/>
      <c r="N26" s="24">
        <v>7</v>
      </c>
      <c r="O26" s="24" t="s">
        <v>121</v>
      </c>
      <c r="P26" s="24"/>
      <c r="Q26" s="1"/>
      <c r="R26" s="24" t="s">
        <v>52</v>
      </c>
      <c r="S26" s="24" t="s">
        <v>72</v>
      </c>
      <c r="T26" s="24"/>
      <c r="U26" s="24"/>
      <c r="V26" s="24"/>
      <c r="W26" s="24">
        <v>4</v>
      </c>
      <c r="X26" s="24" t="s">
        <v>121</v>
      </c>
      <c r="Y26" s="24"/>
      <c r="Z26" s="24"/>
      <c r="AA26" s="24" t="s">
        <v>53</v>
      </c>
      <c r="AB26" s="24" t="s">
        <v>87</v>
      </c>
      <c r="AC26" s="24"/>
      <c r="AD26" s="24"/>
      <c r="AE26" s="24"/>
      <c r="AF26" s="24">
        <v>7</v>
      </c>
      <c r="AG26" s="24" t="s">
        <v>121</v>
      </c>
      <c r="AH26" s="24"/>
      <c r="AI26" s="24"/>
      <c r="AJ26" s="24" t="s">
        <v>55</v>
      </c>
      <c r="AK26" s="24" t="s">
        <v>75</v>
      </c>
      <c r="AL26" s="24"/>
      <c r="AM26" s="24"/>
      <c r="AN26" s="24"/>
      <c r="AO26" s="24">
        <v>6</v>
      </c>
      <c r="AP26" s="24" t="s">
        <v>121</v>
      </c>
      <c r="AQ26" s="24"/>
      <c r="AR26" s="24"/>
      <c r="AS26" s="24" t="s">
        <v>140</v>
      </c>
      <c r="AT26" s="24" t="s">
        <v>141</v>
      </c>
      <c r="AU26" s="24"/>
      <c r="AV26" s="24"/>
      <c r="AW26" s="24"/>
      <c r="AX26" s="24"/>
      <c r="AY26" s="24">
        <v>5</v>
      </c>
      <c r="AZ26" s="24" t="s">
        <v>121</v>
      </c>
      <c r="BA26" s="24"/>
      <c r="BB26" s="24"/>
      <c r="BC26" s="24"/>
      <c r="BD26" s="24"/>
      <c r="BE26" s="24"/>
      <c r="BF26" s="28"/>
    </row>
    <row r="27" spans="1:66" customFormat="1" ht="21" customHeight="1" thickBot="1">
      <c r="A27" s="29"/>
      <c r="B27" s="30"/>
      <c r="C27" s="30"/>
      <c r="D27" s="30"/>
      <c r="E27" s="30"/>
      <c r="F27" s="30"/>
      <c r="G27" s="30"/>
      <c r="H27" s="30" t="s">
        <v>142</v>
      </c>
      <c r="I27" s="30" t="s">
        <v>143</v>
      </c>
      <c r="J27" s="30"/>
      <c r="K27" s="30"/>
      <c r="L27" s="30"/>
      <c r="M27" s="30"/>
      <c r="N27" s="30">
        <v>2</v>
      </c>
      <c r="O27" s="30" t="s">
        <v>121</v>
      </c>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1"/>
    </row>
    <row r="28" spans="1:66" ht="28.5" customHeight="1">
      <c r="A28" s="176" t="s">
        <v>18</v>
      </c>
      <c r="B28" s="176"/>
      <c r="C28" s="237" t="s">
        <v>69</v>
      </c>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row>
    <row r="29" spans="1:66">
      <c r="A29" s="17"/>
      <c r="B29" s="17"/>
      <c r="C29" s="205" t="s">
        <v>24</v>
      </c>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row>
    <row r="30" spans="1:66" ht="27.75" customHeight="1">
      <c r="A30" s="18"/>
      <c r="B30" s="18"/>
      <c r="C30" s="236" t="s">
        <v>57</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row>
    <row r="31" spans="1:66" ht="29.25" customHeight="1">
      <c r="A31" s="16"/>
      <c r="B31" s="16"/>
      <c r="C31" s="203" t="s">
        <v>56</v>
      </c>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row>
    <row r="32" spans="1:66" ht="42.75" customHeight="1">
      <c r="A32" s="16"/>
      <c r="B32" s="16"/>
      <c r="C32" s="203" t="s">
        <v>54</v>
      </c>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row>
    <row r="33" spans="1:58">
      <c r="A33" s="17"/>
      <c r="B33" s="17"/>
      <c r="C33" s="205" t="s">
        <v>61</v>
      </c>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row>
    <row r="34" spans="1:58">
      <c r="A34" s="17"/>
      <c r="B34" s="17"/>
      <c r="C34" s="20"/>
      <c r="D34" s="20"/>
      <c r="E34" s="20" t="s">
        <v>27</v>
      </c>
      <c r="F34" s="20"/>
      <c r="G34" s="20"/>
      <c r="H34" s="20"/>
      <c r="I34" s="20"/>
      <c r="J34" s="20" t="s">
        <v>23</v>
      </c>
      <c r="K34" s="20"/>
      <c r="L34" s="20"/>
      <c r="M34" s="20"/>
      <c r="N34" s="20"/>
      <c r="O34" s="20"/>
      <c r="P34" s="20"/>
      <c r="Q34" s="20"/>
      <c r="R34" s="20"/>
      <c r="S34" s="20"/>
      <c r="T34" s="20"/>
      <c r="U34" s="20"/>
      <c r="V34" s="20"/>
      <c r="W34" s="20"/>
      <c r="X34" s="20" t="s">
        <v>58</v>
      </c>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row>
    <row r="35" spans="1:58" ht="28.5" customHeight="1">
      <c r="A35" s="17"/>
      <c r="B35" s="17"/>
      <c r="C35" s="20"/>
      <c r="D35" s="20"/>
      <c r="E35" s="203" t="s">
        <v>62</v>
      </c>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row>
    <row r="36" spans="1:58" ht="16.5" customHeight="1">
      <c r="A36" s="17"/>
      <c r="B36" s="17"/>
      <c r="C36" s="235" t="s">
        <v>59</v>
      </c>
      <c r="D36" s="235"/>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row>
    <row r="37" spans="1:58" ht="28.5" customHeight="1">
      <c r="A37" s="17"/>
      <c r="B37" s="17"/>
      <c r="C37" s="203" t="s">
        <v>65</v>
      </c>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row>
    <row r="38" spans="1:58" ht="28.5" customHeight="1">
      <c r="A38" s="16"/>
      <c r="B38" s="16"/>
      <c r="C38" s="232" t="s">
        <v>60</v>
      </c>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row>
  </sheetData>
  <sheetProtection sheet="1" objects="1" scenarios="1"/>
  <mergeCells count="149">
    <mergeCell ref="A2:AH2"/>
    <mergeCell ref="AJ2:AK2"/>
    <mergeCell ref="AM2:AN2"/>
    <mergeCell ref="A4:R4"/>
    <mergeCell ref="S4:AE4"/>
    <mergeCell ref="AF4:AM4"/>
    <mergeCell ref="AN4:BF4"/>
    <mergeCell ref="AW5:AY5"/>
    <mergeCell ref="AZ5:BB5"/>
    <mergeCell ref="BC5:BF5"/>
    <mergeCell ref="A6:R6"/>
    <mergeCell ref="S6:AE6"/>
    <mergeCell ref="AF6:AM6"/>
    <mergeCell ref="AN6:BF6"/>
    <mergeCell ref="A5:G5"/>
    <mergeCell ref="H5:R5"/>
    <mergeCell ref="S5:Z5"/>
    <mergeCell ref="AA5:AJ5"/>
    <mergeCell ref="AK5:AS5"/>
    <mergeCell ref="AT5:AV5"/>
    <mergeCell ref="AN7:AT7"/>
    <mergeCell ref="AU7:AW9"/>
    <mergeCell ref="AX7:AZ9"/>
    <mergeCell ref="BA7:BC9"/>
    <mergeCell ref="BD7:BF9"/>
    <mergeCell ref="A10:F10"/>
    <mergeCell ref="G10:K10"/>
    <mergeCell ref="L10:R10"/>
    <mergeCell ref="AU10:AW10"/>
    <mergeCell ref="AX10:AZ10"/>
    <mergeCell ref="A7:F9"/>
    <mergeCell ref="G7:K9"/>
    <mergeCell ref="L7:R9"/>
    <mergeCell ref="S7:Y7"/>
    <mergeCell ref="Z7:AF7"/>
    <mergeCell ref="AG7:AM7"/>
    <mergeCell ref="BA10:BC10"/>
    <mergeCell ref="BD10:BF10"/>
    <mergeCell ref="BO10:BR10"/>
    <mergeCell ref="A11:F11"/>
    <mergeCell ref="G11:K11"/>
    <mergeCell ref="L11:R11"/>
    <mergeCell ref="AU11:AW11"/>
    <mergeCell ref="AX11:AZ11"/>
    <mergeCell ref="BA11:BC11"/>
    <mergeCell ref="BD11:BF11"/>
    <mergeCell ref="BD12:BF12"/>
    <mergeCell ref="A13:F13"/>
    <mergeCell ref="G13:K13"/>
    <mergeCell ref="L13:R13"/>
    <mergeCell ref="AU13:AW13"/>
    <mergeCell ref="AX13:AZ13"/>
    <mergeCell ref="BA13:BC13"/>
    <mergeCell ref="BD13:BF13"/>
    <mergeCell ref="A12:F12"/>
    <mergeCell ref="G12:K12"/>
    <mergeCell ref="L12:R12"/>
    <mergeCell ref="AU12:AW12"/>
    <mergeCell ref="AX12:AZ12"/>
    <mergeCell ref="BA12:BC12"/>
    <mergeCell ref="BD14:BF14"/>
    <mergeCell ref="A15:F15"/>
    <mergeCell ref="G15:K15"/>
    <mergeCell ref="L15:R15"/>
    <mergeCell ref="AU15:AW15"/>
    <mergeCell ref="AX15:AZ15"/>
    <mergeCell ref="BA15:BC15"/>
    <mergeCell ref="BD15:BF15"/>
    <mergeCell ref="A14:F14"/>
    <mergeCell ref="G14:K14"/>
    <mergeCell ref="L14:R14"/>
    <mergeCell ref="AU14:AW14"/>
    <mergeCell ref="AX14:AZ14"/>
    <mergeCell ref="BA14:BC14"/>
    <mergeCell ref="BD16:BF16"/>
    <mergeCell ref="A17:F17"/>
    <mergeCell ref="G17:K17"/>
    <mergeCell ref="L17:R17"/>
    <mergeCell ref="AU17:AW17"/>
    <mergeCell ref="AX17:AZ17"/>
    <mergeCell ref="BA17:BC17"/>
    <mergeCell ref="BD17:BF17"/>
    <mergeCell ref="A16:F16"/>
    <mergeCell ref="G16:K16"/>
    <mergeCell ref="L16:R16"/>
    <mergeCell ref="AU16:AW16"/>
    <mergeCell ref="AX16:AZ16"/>
    <mergeCell ref="BA16:BC16"/>
    <mergeCell ref="BD18:BF18"/>
    <mergeCell ref="A19:F19"/>
    <mergeCell ref="G19:K19"/>
    <mergeCell ref="L19:R19"/>
    <mergeCell ref="AU19:AW19"/>
    <mergeCell ref="AX19:AZ19"/>
    <mergeCell ref="BA19:BC19"/>
    <mergeCell ref="BD19:BF19"/>
    <mergeCell ref="A18:F18"/>
    <mergeCell ref="G18:K18"/>
    <mergeCell ref="L18:R18"/>
    <mergeCell ref="AU18:AW18"/>
    <mergeCell ref="AX18:AZ18"/>
    <mergeCell ref="BA18:BC18"/>
    <mergeCell ref="A21:F21"/>
    <mergeCell ref="G21:K21"/>
    <mergeCell ref="L21:R21"/>
    <mergeCell ref="AU21:AW21"/>
    <mergeCell ref="AX21:AZ21"/>
    <mergeCell ref="BA21:BC21"/>
    <mergeCell ref="BD21:BF21"/>
    <mergeCell ref="A20:F20"/>
    <mergeCell ref="G20:K20"/>
    <mergeCell ref="L20:R20"/>
    <mergeCell ref="AU20:AW20"/>
    <mergeCell ref="AX20:AZ20"/>
    <mergeCell ref="BA20:BC20"/>
    <mergeCell ref="E35:BF35"/>
    <mergeCell ref="C36:BF36"/>
    <mergeCell ref="C37:BF37"/>
    <mergeCell ref="C38:BF38"/>
    <mergeCell ref="A28:B28"/>
    <mergeCell ref="C28:BF28"/>
    <mergeCell ref="C29:BF29"/>
    <mergeCell ref="C30:BF30"/>
    <mergeCell ref="C31:BF31"/>
    <mergeCell ref="C32:BF32"/>
    <mergeCell ref="BH7:BH9"/>
    <mergeCell ref="BI7:BI9"/>
    <mergeCell ref="BJ7:BJ9"/>
    <mergeCell ref="BH5:BH6"/>
    <mergeCell ref="BI5:BI6"/>
    <mergeCell ref="BJ5:BJ6"/>
    <mergeCell ref="BK5:BK6"/>
    <mergeCell ref="BK7:BK9"/>
    <mergeCell ref="C33:BF33"/>
    <mergeCell ref="BD22:BF22"/>
    <mergeCell ref="A23:AT23"/>
    <mergeCell ref="A24:R24"/>
    <mergeCell ref="A22:F22"/>
    <mergeCell ref="G22:K22"/>
    <mergeCell ref="L22:R22"/>
    <mergeCell ref="AU22:AW22"/>
    <mergeCell ref="AX22:AZ22"/>
    <mergeCell ref="BA22:BC22"/>
    <mergeCell ref="BA24:BF24"/>
    <mergeCell ref="BA23:BF23"/>
    <mergeCell ref="AU23:AZ23"/>
    <mergeCell ref="AU24:AV24"/>
    <mergeCell ref="AW24:AZ24"/>
    <mergeCell ref="BD20:BF20"/>
  </mergeCells>
  <phoneticPr fontId="2"/>
  <printOptions horizontalCentered="1"/>
  <pageMargins left="0.39370078740157483" right="0.39370078740157483" top="0.39370078740157483" bottom="0.39370078740157483" header="0.39370078740157483" footer="0.39370078740157483"/>
  <pageSetup paperSize="9" scale="7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V38"/>
  <sheetViews>
    <sheetView workbookViewId="0">
      <selection activeCell="BJ7" sqref="BJ7:BJ9"/>
    </sheetView>
  </sheetViews>
  <sheetFormatPr defaultRowHeight="21" customHeight="1"/>
  <cols>
    <col min="1" max="4" width="2.625" style="19" customWidth="1"/>
    <col min="5" max="18" width="2.625" style="1" customWidth="1"/>
    <col min="19" max="46" width="2.875" style="1" customWidth="1"/>
    <col min="47" max="72" width="2.625" style="1" customWidth="1"/>
    <col min="73" max="74" width="11.625" style="1" bestFit="1" customWidth="1"/>
    <col min="75" max="16384" width="9" style="1"/>
  </cols>
  <sheetData>
    <row r="1" spans="1:74" ht="21" customHeight="1">
      <c r="A1" s="21" t="s">
        <v>0</v>
      </c>
      <c r="B1" s="21"/>
      <c r="C1" s="21"/>
      <c r="D1" s="21"/>
      <c r="E1" s="21"/>
      <c r="F1" s="21"/>
      <c r="G1" s="21"/>
      <c r="H1" s="21"/>
      <c r="I1" s="21"/>
      <c r="J1" s="21"/>
      <c r="K1" s="21"/>
      <c r="L1" s="21"/>
      <c r="M1" s="21"/>
      <c r="N1" s="21"/>
      <c r="O1" s="21"/>
      <c r="P1" s="21"/>
      <c r="Q1" s="21"/>
      <c r="R1" s="21"/>
      <c r="S1" s="21"/>
      <c r="T1" s="21"/>
      <c r="U1" s="21"/>
      <c r="V1" s="21"/>
      <c r="W1" s="21"/>
      <c r="X1" s="21"/>
      <c r="Y1" s="21"/>
      <c r="Z1" s="22"/>
      <c r="AA1" s="21"/>
      <c r="AB1" s="21"/>
      <c r="AC1" s="21"/>
      <c r="AD1" s="21"/>
      <c r="AE1" s="21"/>
      <c r="AF1" s="21"/>
      <c r="AG1" s="21"/>
      <c r="AH1" s="21"/>
      <c r="AI1" s="21"/>
      <c r="AJ1" s="21"/>
      <c r="AK1" s="21"/>
      <c r="AL1" s="21"/>
      <c r="AM1" s="21"/>
      <c r="AN1" s="21"/>
      <c r="AO1" s="21"/>
      <c r="AP1" s="21"/>
      <c r="AQ1" s="21"/>
      <c r="AR1" s="21"/>
      <c r="AS1" s="21"/>
      <c r="AT1" s="21"/>
      <c r="AU1" s="21"/>
      <c r="AV1" s="21"/>
      <c r="AW1" s="21"/>
      <c r="BU1" s="9" t="s">
        <v>80</v>
      </c>
      <c r="BV1" s="140">
        <v>2022</v>
      </c>
    </row>
    <row r="2" spans="1:74" ht="21" customHeight="1">
      <c r="A2" s="225" t="s">
        <v>76</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1" t="s">
        <v>149</v>
      </c>
      <c r="AJ2" s="226" t="str">
        <f>IF($BV$1=2019,"R元","R"&amp;($BV$1-2018))</f>
        <v>R4</v>
      </c>
      <c r="AK2" s="226"/>
      <c r="AL2" s="36" t="s">
        <v>77</v>
      </c>
      <c r="AM2" s="225">
        <f>BV2</f>
        <v>2</v>
      </c>
      <c r="AN2" s="225"/>
      <c r="AO2" s="35" t="s">
        <v>78</v>
      </c>
      <c r="AP2" s="35"/>
      <c r="AQ2" s="35"/>
      <c r="AR2" s="35"/>
      <c r="AS2" s="35"/>
      <c r="AT2" s="35"/>
      <c r="AU2" s="35"/>
      <c r="AV2" s="35"/>
      <c r="AW2" s="35"/>
      <c r="AX2" s="35"/>
      <c r="AY2" s="35"/>
      <c r="AZ2" s="35"/>
      <c r="BA2" s="35"/>
      <c r="BB2" s="35"/>
      <c r="BC2" s="35"/>
      <c r="BD2" s="35"/>
      <c r="BE2" s="35"/>
      <c r="BF2" s="35"/>
      <c r="BU2" s="9" t="s">
        <v>81</v>
      </c>
      <c r="BV2" s="140">
        <v>2</v>
      </c>
    </row>
    <row r="3" spans="1:74" ht="9.75" customHeight="1" thickBot="1">
      <c r="A3" s="1"/>
      <c r="B3" s="1"/>
      <c r="C3" s="1"/>
      <c r="D3" s="1"/>
    </row>
    <row r="4" spans="1:74" ht="21" customHeight="1" thickBot="1">
      <c r="A4" s="229" t="s">
        <v>1</v>
      </c>
      <c r="B4" s="230"/>
      <c r="C4" s="230"/>
      <c r="D4" s="230"/>
      <c r="E4" s="230"/>
      <c r="F4" s="230"/>
      <c r="G4" s="230"/>
      <c r="H4" s="230"/>
      <c r="I4" s="230"/>
      <c r="J4" s="230"/>
      <c r="K4" s="230"/>
      <c r="L4" s="230"/>
      <c r="M4" s="230"/>
      <c r="N4" s="230"/>
      <c r="O4" s="230"/>
      <c r="P4" s="230"/>
      <c r="Q4" s="230"/>
      <c r="R4" s="230"/>
      <c r="S4" s="211" t="s">
        <v>83</v>
      </c>
      <c r="T4" s="211"/>
      <c r="U4" s="211"/>
      <c r="V4" s="211"/>
      <c r="W4" s="211"/>
      <c r="X4" s="211"/>
      <c r="Y4" s="211"/>
      <c r="Z4" s="211"/>
      <c r="AA4" s="211"/>
      <c r="AB4" s="211"/>
      <c r="AC4" s="211"/>
      <c r="AD4" s="211"/>
      <c r="AE4" s="211"/>
      <c r="AF4" s="230" t="s">
        <v>2</v>
      </c>
      <c r="AG4" s="230"/>
      <c r="AH4" s="230"/>
      <c r="AI4" s="230"/>
      <c r="AJ4" s="230"/>
      <c r="AK4" s="230"/>
      <c r="AL4" s="230"/>
      <c r="AM4" s="230"/>
      <c r="AN4" s="211" t="s">
        <v>168</v>
      </c>
      <c r="AO4" s="211"/>
      <c r="AP4" s="211"/>
      <c r="AQ4" s="211"/>
      <c r="AR4" s="211"/>
      <c r="AS4" s="211"/>
      <c r="AT4" s="211"/>
      <c r="AU4" s="211"/>
      <c r="AV4" s="211"/>
      <c r="AW4" s="211"/>
      <c r="AX4" s="211"/>
      <c r="AY4" s="211"/>
      <c r="AZ4" s="211"/>
      <c r="BA4" s="211"/>
      <c r="BB4" s="211"/>
      <c r="BC4" s="211"/>
      <c r="BD4" s="211"/>
      <c r="BE4" s="211"/>
      <c r="BF4" s="231"/>
    </row>
    <row r="5" spans="1:74" ht="21" customHeight="1" thickBot="1">
      <c r="A5" s="186" t="s">
        <v>3</v>
      </c>
      <c r="B5" s="187"/>
      <c r="C5" s="187"/>
      <c r="D5" s="187"/>
      <c r="E5" s="187"/>
      <c r="F5" s="187"/>
      <c r="G5" s="187"/>
      <c r="H5" s="206">
        <v>20</v>
      </c>
      <c r="I5" s="194"/>
      <c r="J5" s="194"/>
      <c r="K5" s="194"/>
      <c r="L5" s="194"/>
      <c r="M5" s="194"/>
      <c r="N5" s="194"/>
      <c r="O5" s="194"/>
      <c r="P5" s="194"/>
      <c r="Q5" s="194"/>
      <c r="R5" s="194"/>
      <c r="S5" s="207" t="s">
        <v>4</v>
      </c>
      <c r="T5" s="208"/>
      <c r="U5" s="208"/>
      <c r="V5" s="208"/>
      <c r="W5" s="208"/>
      <c r="X5" s="208"/>
      <c r="Y5" s="208"/>
      <c r="Z5" s="209"/>
      <c r="AA5" s="206"/>
      <c r="AB5" s="194"/>
      <c r="AC5" s="194"/>
      <c r="AD5" s="194"/>
      <c r="AE5" s="194"/>
      <c r="AF5" s="194"/>
      <c r="AG5" s="194"/>
      <c r="AH5" s="194"/>
      <c r="AI5" s="194"/>
      <c r="AJ5" s="213"/>
      <c r="AK5" s="177" t="s">
        <v>5</v>
      </c>
      <c r="AL5" s="178"/>
      <c r="AM5" s="178"/>
      <c r="AN5" s="178"/>
      <c r="AO5" s="178"/>
      <c r="AP5" s="178"/>
      <c r="AQ5" s="178"/>
      <c r="AR5" s="178"/>
      <c r="AS5" s="179"/>
      <c r="AT5" s="206" t="s">
        <v>84</v>
      </c>
      <c r="AU5" s="194"/>
      <c r="AV5" s="194"/>
      <c r="AW5" s="194" t="str">
        <f>IF($AA$5="","",$AA$5/10)</f>
        <v/>
      </c>
      <c r="AX5" s="194"/>
      <c r="AY5" s="194"/>
      <c r="AZ5" s="194" t="s">
        <v>85</v>
      </c>
      <c r="BA5" s="194"/>
      <c r="BB5" s="194"/>
      <c r="BC5" s="194" t="str">
        <f>IF($AA$5="","",ROUNDDOWN($AA$5/7.5,1))</f>
        <v/>
      </c>
      <c r="BD5" s="194"/>
      <c r="BE5" s="194"/>
      <c r="BF5" s="221"/>
      <c r="BH5" s="161" t="s">
        <v>152</v>
      </c>
      <c r="BI5" s="162" t="s">
        <v>153</v>
      </c>
      <c r="BJ5" s="162" t="s">
        <v>153</v>
      </c>
      <c r="BK5" s="161" t="s">
        <v>152</v>
      </c>
      <c r="BU5" s="143"/>
      <c r="BV5" s="143"/>
    </row>
    <row r="6" spans="1:74" ht="21" customHeight="1" thickBot="1">
      <c r="A6" s="210" t="s">
        <v>6</v>
      </c>
      <c r="B6" s="190"/>
      <c r="C6" s="190"/>
      <c r="D6" s="190"/>
      <c r="E6" s="190"/>
      <c r="F6" s="190"/>
      <c r="G6" s="190"/>
      <c r="H6" s="190"/>
      <c r="I6" s="190"/>
      <c r="J6" s="190"/>
      <c r="K6" s="190"/>
      <c r="L6" s="190"/>
      <c r="M6" s="190"/>
      <c r="N6" s="190"/>
      <c r="O6" s="190"/>
      <c r="P6" s="190"/>
      <c r="Q6" s="190"/>
      <c r="R6" s="190"/>
      <c r="S6" s="211"/>
      <c r="T6" s="211"/>
      <c r="U6" s="211"/>
      <c r="V6" s="211"/>
      <c r="W6" s="211"/>
      <c r="X6" s="211"/>
      <c r="Y6" s="211"/>
      <c r="Z6" s="211"/>
      <c r="AA6" s="211"/>
      <c r="AB6" s="211"/>
      <c r="AC6" s="211"/>
      <c r="AD6" s="211"/>
      <c r="AE6" s="211"/>
      <c r="AF6" s="190" t="s">
        <v>7</v>
      </c>
      <c r="AG6" s="190"/>
      <c r="AH6" s="190"/>
      <c r="AI6" s="190"/>
      <c r="AJ6" s="190"/>
      <c r="AK6" s="190"/>
      <c r="AL6" s="190"/>
      <c r="AM6" s="190"/>
      <c r="AN6" s="191"/>
      <c r="AO6" s="192"/>
      <c r="AP6" s="192"/>
      <c r="AQ6" s="192"/>
      <c r="AR6" s="192"/>
      <c r="AS6" s="192"/>
      <c r="AT6" s="192"/>
      <c r="AU6" s="192"/>
      <c r="AV6" s="192"/>
      <c r="AW6" s="192"/>
      <c r="AX6" s="192"/>
      <c r="AY6" s="192"/>
      <c r="AZ6" s="192"/>
      <c r="BA6" s="192"/>
      <c r="BB6" s="192"/>
      <c r="BC6" s="192"/>
      <c r="BD6" s="192"/>
      <c r="BE6" s="192"/>
      <c r="BF6" s="193"/>
      <c r="BG6" s="139"/>
      <c r="BH6" s="161"/>
      <c r="BI6" s="162"/>
      <c r="BJ6" s="162"/>
      <c r="BK6" s="161"/>
      <c r="BU6" s="144"/>
      <c r="BV6" s="144"/>
    </row>
    <row r="7" spans="1:74" ht="21" customHeight="1">
      <c r="A7" s="195" t="s">
        <v>8</v>
      </c>
      <c r="B7" s="196"/>
      <c r="C7" s="196"/>
      <c r="D7" s="196"/>
      <c r="E7" s="196"/>
      <c r="F7" s="196"/>
      <c r="G7" s="188" t="s">
        <v>9</v>
      </c>
      <c r="H7" s="188"/>
      <c r="I7" s="188"/>
      <c r="J7" s="188"/>
      <c r="K7" s="188"/>
      <c r="L7" s="196" t="s">
        <v>10</v>
      </c>
      <c r="M7" s="196"/>
      <c r="N7" s="196"/>
      <c r="O7" s="196"/>
      <c r="P7" s="196"/>
      <c r="Q7" s="196"/>
      <c r="R7" s="200"/>
      <c r="S7" s="195" t="s">
        <v>11</v>
      </c>
      <c r="T7" s="196"/>
      <c r="U7" s="196"/>
      <c r="V7" s="196"/>
      <c r="W7" s="196"/>
      <c r="X7" s="196"/>
      <c r="Y7" s="197"/>
      <c r="Z7" s="195" t="s">
        <v>12</v>
      </c>
      <c r="AA7" s="196"/>
      <c r="AB7" s="196"/>
      <c r="AC7" s="196"/>
      <c r="AD7" s="196"/>
      <c r="AE7" s="196"/>
      <c r="AF7" s="197"/>
      <c r="AG7" s="195" t="s">
        <v>13</v>
      </c>
      <c r="AH7" s="196"/>
      <c r="AI7" s="196"/>
      <c r="AJ7" s="196"/>
      <c r="AK7" s="196"/>
      <c r="AL7" s="196"/>
      <c r="AM7" s="197"/>
      <c r="AN7" s="195" t="s">
        <v>14</v>
      </c>
      <c r="AO7" s="196"/>
      <c r="AP7" s="196"/>
      <c r="AQ7" s="196"/>
      <c r="AR7" s="196"/>
      <c r="AS7" s="196"/>
      <c r="AT7" s="197"/>
      <c r="AU7" s="198" t="s">
        <v>19</v>
      </c>
      <c r="AV7" s="188"/>
      <c r="AW7" s="188"/>
      <c r="AX7" s="188" t="s">
        <v>20</v>
      </c>
      <c r="AY7" s="188"/>
      <c r="AZ7" s="188"/>
      <c r="BA7" s="167" t="s">
        <v>21</v>
      </c>
      <c r="BB7" s="239"/>
      <c r="BC7" s="240"/>
      <c r="BD7" s="188" t="s">
        <v>25</v>
      </c>
      <c r="BE7" s="188"/>
      <c r="BF7" s="227"/>
      <c r="BH7" s="159" t="s">
        <v>150</v>
      </c>
      <c r="BI7" s="160" t="s">
        <v>151</v>
      </c>
      <c r="BJ7" s="292" t="s">
        <v>178</v>
      </c>
      <c r="BK7" s="159" t="s">
        <v>154</v>
      </c>
      <c r="BU7" s="144"/>
      <c r="BV7" s="144"/>
    </row>
    <row r="8" spans="1:74" ht="21" customHeight="1">
      <c r="A8" s="212"/>
      <c r="B8" s="201"/>
      <c r="C8" s="201"/>
      <c r="D8" s="201"/>
      <c r="E8" s="201"/>
      <c r="F8" s="201"/>
      <c r="G8" s="189"/>
      <c r="H8" s="189"/>
      <c r="I8" s="189"/>
      <c r="J8" s="189"/>
      <c r="K8" s="189"/>
      <c r="L8" s="201"/>
      <c r="M8" s="201"/>
      <c r="N8" s="201"/>
      <c r="O8" s="201"/>
      <c r="P8" s="201"/>
      <c r="Q8" s="201"/>
      <c r="R8" s="202"/>
      <c r="S8" s="37">
        <f>DATE($BV$1,$BV$2,COLUMN()-18)</f>
        <v>44593</v>
      </c>
      <c r="T8" s="38">
        <f t="shared" ref="T8:AS8" si="0">DATE($BV$1,$BV$2,COLUMN()-18)</f>
        <v>44594</v>
      </c>
      <c r="U8" s="38">
        <f t="shared" si="0"/>
        <v>44595</v>
      </c>
      <c r="V8" s="38">
        <f t="shared" si="0"/>
        <v>44596</v>
      </c>
      <c r="W8" s="38">
        <f t="shared" si="0"/>
        <v>44597</v>
      </c>
      <c r="X8" s="38">
        <f t="shared" si="0"/>
        <v>44598</v>
      </c>
      <c r="Y8" s="39">
        <f t="shared" si="0"/>
        <v>44599</v>
      </c>
      <c r="Z8" s="37">
        <f t="shared" si="0"/>
        <v>44600</v>
      </c>
      <c r="AA8" s="38">
        <f t="shared" si="0"/>
        <v>44601</v>
      </c>
      <c r="AB8" s="38">
        <f t="shared" si="0"/>
        <v>44602</v>
      </c>
      <c r="AC8" s="38">
        <f t="shared" si="0"/>
        <v>44603</v>
      </c>
      <c r="AD8" s="38">
        <f t="shared" si="0"/>
        <v>44604</v>
      </c>
      <c r="AE8" s="38">
        <f t="shared" si="0"/>
        <v>44605</v>
      </c>
      <c r="AF8" s="39">
        <f t="shared" si="0"/>
        <v>44606</v>
      </c>
      <c r="AG8" s="37">
        <f t="shared" si="0"/>
        <v>44607</v>
      </c>
      <c r="AH8" s="38">
        <f t="shared" si="0"/>
        <v>44608</v>
      </c>
      <c r="AI8" s="38">
        <f t="shared" si="0"/>
        <v>44609</v>
      </c>
      <c r="AJ8" s="38">
        <f t="shared" si="0"/>
        <v>44610</v>
      </c>
      <c r="AK8" s="38">
        <f t="shared" si="0"/>
        <v>44611</v>
      </c>
      <c r="AL8" s="38">
        <f t="shared" si="0"/>
        <v>44612</v>
      </c>
      <c r="AM8" s="39">
        <f t="shared" si="0"/>
        <v>44613</v>
      </c>
      <c r="AN8" s="37">
        <f t="shared" si="0"/>
        <v>44614</v>
      </c>
      <c r="AO8" s="38">
        <f t="shared" si="0"/>
        <v>44615</v>
      </c>
      <c r="AP8" s="38">
        <f t="shared" si="0"/>
        <v>44616</v>
      </c>
      <c r="AQ8" s="38">
        <f t="shared" si="0"/>
        <v>44617</v>
      </c>
      <c r="AR8" s="38">
        <f t="shared" si="0"/>
        <v>44618</v>
      </c>
      <c r="AS8" s="38">
        <f t="shared" si="0"/>
        <v>44619</v>
      </c>
      <c r="AT8" s="39">
        <f>DATE($BV$1,$BV$2,COLUMN()-18)</f>
        <v>44620</v>
      </c>
      <c r="AU8" s="199"/>
      <c r="AV8" s="189"/>
      <c r="AW8" s="189"/>
      <c r="AX8" s="189"/>
      <c r="AY8" s="189"/>
      <c r="AZ8" s="189"/>
      <c r="BA8" s="241"/>
      <c r="BB8" s="242"/>
      <c r="BC8" s="243"/>
      <c r="BD8" s="189"/>
      <c r="BE8" s="189"/>
      <c r="BF8" s="228"/>
      <c r="BH8" s="159"/>
      <c r="BI8" s="160"/>
      <c r="BJ8" s="293"/>
      <c r="BK8" s="159"/>
      <c r="BU8" s="144"/>
      <c r="BV8" s="144"/>
    </row>
    <row r="9" spans="1:74" ht="21" customHeight="1">
      <c r="A9" s="212"/>
      <c r="B9" s="201"/>
      <c r="C9" s="201"/>
      <c r="D9" s="201"/>
      <c r="E9" s="201"/>
      <c r="F9" s="201"/>
      <c r="G9" s="189"/>
      <c r="H9" s="189"/>
      <c r="I9" s="189"/>
      <c r="J9" s="189"/>
      <c r="K9" s="189"/>
      <c r="L9" s="201"/>
      <c r="M9" s="201"/>
      <c r="N9" s="201"/>
      <c r="O9" s="201"/>
      <c r="P9" s="201"/>
      <c r="Q9" s="201"/>
      <c r="R9" s="202"/>
      <c r="S9" s="44" t="str">
        <f>TEXT(S8,"aaa")</f>
        <v>火</v>
      </c>
      <c r="T9" s="45" t="str">
        <f t="shared" ref="T9:AT9" si="1">TEXT(T8,"aaa")</f>
        <v>水</v>
      </c>
      <c r="U9" s="45" t="str">
        <f t="shared" si="1"/>
        <v>木</v>
      </c>
      <c r="V9" s="45" t="str">
        <f t="shared" si="1"/>
        <v>金</v>
      </c>
      <c r="W9" s="45" t="str">
        <f t="shared" si="1"/>
        <v>土</v>
      </c>
      <c r="X9" s="45" t="str">
        <f t="shared" si="1"/>
        <v>日</v>
      </c>
      <c r="Y9" s="46" t="str">
        <f t="shared" si="1"/>
        <v>月</v>
      </c>
      <c r="Z9" s="44" t="str">
        <f t="shared" si="1"/>
        <v>火</v>
      </c>
      <c r="AA9" s="45" t="str">
        <f t="shared" si="1"/>
        <v>水</v>
      </c>
      <c r="AB9" s="45" t="str">
        <f t="shared" si="1"/>
        <v>木</v>
      </c>
      <c r="AC9" s="45" t="str">
        <f t="shared" si="1"/>
        <v>金</v>
      </c>
      <c r="AD9" s="45" t="str">
        <f t="shared" si="1"/>
        <v>土</v>
      </c>
      <c r="AE9" s="45" t="str">
        <f t="shared" si="1"/>
        <v>日</v>
      </c>
      <c r="AF9" s="46" t="str">
        <f t="shared" si="1"/>
        <v>月</v>
      </c>
      <c r="AG9" s="44" t="str">
        <f t="shared" si="1"/>
        <v>火</v>
      </c>
      <c r="AH9" s="45" t="str">
        <f t="shared" si="1"/>
        <v>水</v>
      </c>
      <c r="AI9" s="45" t="str">
        <f t="shared" si="1"/>
        <v>木</v>
      </c>
      <c r="AJ9" s="45" t="str">
        <f t="shared" si="1"/>
        <v>金</v>
      </c>
      <c r="AK9" s="45" t="str">
        <f t="shared" si="1"/>
        <v>土</v>
      </c>
      <c r="AL9" s="45" t="str">
        <f t="shared" si="1"/>
        <v>日</v>
      </c>
      <c r="AM9" s="46" t="str">
        <f t="shared" si="1"/>
        <v>月</v>
      </c>
      <c r="AN9" s="44" t="str">
        <f t="shared" si="1"/>
        <v>火</v>
      </c>
      <c r="AO9" s="45" t="str">
        <f t="shared" si="1"/>
        <v>水</v>
      </c>
      <c r="AP9" s="45" t="str">
        <f t="shared" si="1"/>
        <v>木</v>
      </c>
      <c r="AQ9" s="45" t="str">
        <f t="shared" si="1"/>
        <v>金</v>
      </c>
      <c r="AR9" s="45" t="str">
        <f t="shared" si="1"/>
        <v>土</v>
      </c>
      <c r="AS9" s="45" t="str">
        <f t="shared" si="1"/>
        <v>日</v>
      </c>
      <c r="AT9" s="46" t="str">
        <f t="shared" si="1"/>
        <v>月</v>
      </c>
      <c r="AU9" s="199"/>
      <c r="AV9" s="189"/>
      <c r="AW9" s="189"/>
      <c r="AX9" s="189"/>
      <c r="AY9" s="189"/>
      <c r="AZ9" s="189"/>
      <c r="BA9" s="244"/>
      <c r="BB9" s="245"/>
      <c r="BC9" s="246"/>
      <c r="BD9" s="189"/>
      <c r="BE9" s="189"/>
      <c r="BF9" s="228"/>
      <c r="BH9" s="159"/>
      <c r="BI9" s="160"/>
      <c r="BJ9" s="294"/>
      <c r="BK9" s="159"/>
      <c r="BU9" s="144"/>
      <c r="BV9" s="144"/>
    </row>
    <row r="10" spans="1:74" ht="17.25" customHeight="1">
      <c r="A10" s="180" t="s">
        <v>41</v>
      </c>
      <c r="B10" s="181"/>
      <c r="C10" s="181"/>
      <c r="D10" s="181"/>
      <c r="E10" s="181"/>
      <c r="F10" s="181"/>
      <c r="G10" s="181"/>
      <c r="H10" s="181"/>
      <c r="I10" s="181"/>
      <c r="J10" s="181"/>
      <c r="K10" s="181"/>
      <c r="L10" s="182"/>
      <c r="M10" s="182"/>
      <c r="N10" s="182"/>
      <c r="O10" s="182"/>
      <c r="P10" s="182"/>
      <c r="Q10" s="182"/>
      <c r="R10" s="183"/>
      <c r="S10" s="7" t="str">
        <f t="shared" ref="S10:AB22" si="2">IF($L10="","",IF(OR(S$9="土",S$9="日",COUNTIF(祝日表,S$25)&gt;0),"",$BJ10))</f>
        <v/>
      </c>
      <c r="T10" s="9" t="str">
        <f t="shared" si="2"/>
        <v/>
      </c>
      <c r="U10" s="9" t="str">
        <f t="shared" si="2"/>
        <v/>
      </c>
      <c r="V10" s="9" t="str">
        <f t="shared" si="2"/>
        <v/>
      </c>
      <c r="W10" s="9" t="str">
        <f t="shared" si="2"/>
        <v/>
      </c>
      <c r="X10" s="9" t="str">
        <f t="shared" si="2"/>
        <v/>
      </c>
      <c r="Y10" s="10" t="str">
        <f t="shared" si="2"/>
        <v/>
      </c>
      <c r="Z10" s="7" t="str">
        <f t="shared" si="2"/>
        <v/>
      </c>
      <c r="AA10" s="9" t="str">
        <f t="shared" si="2"/>
        <v/>
      </c>
      <c r="AB10" s="9" t="str">
        <f t="shared" si="2"/>
        <v/>
      </c>
      <c r="AC10" s="9" t="str">
        <f t="shared" ref="AC10:AL22" si="3">IF($L10="","",IF(OR(AC$9="土",AC$9="日",COUNTIF(祝日表,AC$25)&gt;0),"",$BJ10))</f>
        <v/>
      </c>
      <c r="AD10" s="9" t="str">
        <f t="shared" si="3"/>
        <v/>
      </c>
      <c r="AE10" s="9" t="str">
        <f t="shared" si="3"/>
        <v/>
      </c>
      <c r="AF10" s="10" t="str">
        <f t="shared" si="3"/>
        <v/>
      </c>
      <c r="AG10" s="7" t="str">
        <f t="shared" si="3"/>
        <v/>
      </c>
      <c r="AH10" s="9" t="str">
        <f t="shared" si="3"/>
        <v/>
      </c>
      <c r="AI10" s="9" t="str">
        <f t="shared" si="3"/>
        <v/>
      </c>
      <c r="AJ10" s="9" t="str">
        <f t="shared" si="3"/>
        <v/>
      </c>
      <c r="AK10" s="9" t="str">
        <f t="shared" si="3"/>
        <v/>
      </c>
      <c r="AL10" s="9" t="str">
        <f t="shared" si="3"/>
        <v/>
      </c>
      <c r="AM10" s="10" t="str">
        <f t="shared" ref="AM10:AT22" si="4">IF($L10="","",IF(OR(AM$9="土",AM$9="日",COUNTIF(祝日表,AM$25)&gt;0),"",$BJ10))</f>
        <v/>
      </c>
      <c r="AN10" s="7" t="str">
        <f t="shared" si="4"/>
        <v/>
      </c>
      <c r="AO10" s="9" t="str">
        <f t="shared" si="4"/>
        <v/>
      </c>
      <c r="AP10" s="9" t="str">
        <f t="shared" si="4"/>
        <v/>
      </c>
      <c r="AQ10" s="9" t="str">
        <f t="shared" si="4"/>
        <v/>
      </c>
      <c r="AR10" s="9" t="str">
        <f t="shared" si="4"/>
        <v/>
      </c>
      <c r="AS10" s="9" t="str">
        <f t="shared" si="4"/>
        <v/>
      </c>
      <c r="AT10" s="10" t="str">
        <f t="shared" si="4"/>
        <v/>
      </c>
      <c r="AU10" s="184" t="str">
        <f>IF($BI10="",IF(BH10=0,"",$BH10*$BK10),$BI10)</f>
        <v/>
      </c>
      <c r="AV10" s="184"/>
      <c r="AW10" s="185"/>
      <c r="AX10" s="163" t="str">
        <f>IF($AU10="","",ROUNDDOWN($AU10/4,1))</f>
        <v/>
      </c>
      <c r="AY10" s="164"/>
      <c r="AZ10" s="165"/>
      <c r="BA10" s="163" t="str">
        <f>IF($AU10="","",$BA$23)</f>
        <v/>
      </c>
      <c r="BB10" s="164"/>
      <c r="BC10" s="165"/>
      <c r="BD10" s="163" t="str">
        <f t="shared" ref="BD10:BD21" si="5">IF(AX10="","",ROUNDDOWN(AX10/$AU$23,1))</f>
        <v/>
      </c>
      <c r="BE10" s="164"/>
      <c r="BF10" s="166"/>
      <c r="BH10" s="146">
        <f>28-COUNTBLANK($S10:$AT10)</f>
        <v>0</v>
      </c>
      <c r="BI10" s="145"/>
      <c r="BJ10" s="145"/>
      <c r="BK10" s="146" t="str">
        <f>IF($BJ10="","",IF($BJ10="Ａ",$N$26,IF($BJ10="Ｂ",$W$26,IF($BJ10="Ｃ",$AF$26,IF($BJ10="Ｄ",$AO$26,IF($BJ10="Ｅ",$AY$26,IF($BJ10="Ｆ",$N$27)))))))</f>
        <v/>
      </c>
      <c r="BO10" s="224"/>
      <c r="BP10" s="224"/>
      <c r="BQ10" s="224"/>
      <c r="BR10" s="224"/>
      <c r="BU10" s="144"/>
      <c r="BV10" s="144"/>
    </row>
    <row r="11" spans="1:74" ht="17.25" customHeight="1">
      <c r="A11" s="180" t="s">
        <v>82</v>
      </c>
      <c r="B11" s="181"/>
      <c r="C11" s="181"/>
      <c r="D11" s="181"/>
      <c r="E11" s="181"/>
      <c r="F11" s="181"/>
      <c r="G11" s="181"/>
      <c r="H11" s="181"/>
      <c r="I11" s="181"/>
      <c r="J11" s="181"/>
      <c r="K11" s="181"/>
      <c r="L11" s="182"/>
      <c r="M11" s="182"/>
      <c r="N11" s="182"/>
      <c r="O11" s="182"/>
      <c r="P11" s="182"/>
      <c r="Q11" s="182"/>
      <c r="R11" s="183"/>
      <c r="S11" s="7" t="str">
        <f t="shared" si="2"/>
        <v/>
      </c>
      <c r="T11" s="9" t="str">
        <f t="shared" si="2"/>
        <v/>
      </c>
      <c r="U11" s="9" t="str">
        <f t="shared" si="2"/>
        <v/>
      </c>
      <c r="V11" s="9" t="str">
        <f t="shared" si="2"/>
        <v/>
      </c>
      <c r="W11" s="9" t="str">
        <f t="shared" si="2"/>
        <v/>
      </c>
      <c r="X11" s="9" t="str">
        <f t="shared" si="2"/>
        <v/>
      </c>
      <c r="Y11" s="10" t="str">
        <f t="shared" si="2"/>
        <v/>
      </c>
      <c r="Z11" s="7" t="str">
        <f t="shared" si="2"/>
        <v/>
      </c>
      <c r="AA11" s="9" t="str">
        <f t="shared" si="2"/>
        <v/>
      </c>
      <c r="AB11" s="9" t="str">
        <f t="shared" si="2"/>
        <v/>
      </c>
      <c r="AC11" s="9" t="str">
        <f t="shared" si="3"/>
        <v/>
      </c>
      <c r="AD11" s="9" t="str">
        <f t="shared" si="3"/>
        <v/>
      </c>
      <c r="AE11" s="9" t="str">
        <f t="shared" si="3"/>
        <v/>
      </c>
      <c r="AF11" s="10" t="str">
        <f t="shared" si="3"/>
        <v/>
      </c>
      <c r="AG11" s="7" t="str">
        <f t="shared" si="3"/>
        <v/>
      </c>
      <c r="AH11" s="9" t="str">
        <f t="shared" si="3"/>
        <v/>
      </c>
      <c r="AI11" s="9" t="str">
        <f t="shared" si="3"/>
        <v/>
      </c>
      <c r="AJ11" s="9" t="str">
        <f t="shared" si="3"/>
        <v/>
      </c>
      <c r="AK11" s="9" t="str">
        <f t="shared" si="3"/>
        <v/>
      </c>
      <c r="AL11" s="9" t="str">
        <f t="shared" si="3"/>
        <v/>
      </c>
      <c r="AM11" s="10" t="str">
        <f t="shared" si="4"/>
        <v/>
      </c>
      <c r="AN11" s="7" t="str">
        <f t="shared" si="4"/>
        <v/>
      </c>
      <c r="AO11" s="9" t="str">
        <f t="shared" si="4"/>
        <v/>
      </c>
      <c r="AP11" s="9" t="str">
        <f t="shared" si="4"/>
        <v/>
      </c>
      <c r="AQ11" s="9" t="str">
        <f t="shared" si="4"/>
        <v/>
      </c>
      <c r="AR11" s="9" t="str">
        <f t="shared" si="4"/>
        <v/>
      </c>
      <c r="AS11" s="9" t="str">
        <f t="shared" si="4"/>
        <v/>
      </c>
      <c r="AT11" s="10" t="str">
        <f t="shared" si="4"/>
        <v/>
      </c>
      <c r="AU11" s="184" t="str">
        <f t="shared" ref="AU11:AU22" si="6">IF($BI11="",IF(BH11=0,"",$BH11*$BK11),$BI11)</f>
        <v/>
      </c>
      <c r="AV11" s="184"/>
      <c r="AW11" s="185"/>
      <c r="AX11" s="163" t="str">
        <f t="shared" ref="AX11:AX22" si="7">IF($AU11="","",ROUNDDOWN($AU11/4,1))</f>
        <v/>
      </c>
      <c r="AY11" s="164"/>
      <c r="AZ11" s="165"/>
      <c r="BA11" s="163" t="str">
        <f t="shared" ref="BA11:BA19" si="8">IF($AU11="","",$BA$23)</f>
        <v/>
      </c>
      <c r="BB11" s="164"/>
      <c r="BC11" s="165"/>
      <c r="BD11" s="163" t="str">
        <f t="shared" si="5"/>
        <v/>
      </c>
      <c r="BE11" s="164"/>
      <c r="BF11" s="166"/>
      <c r="BH11" s="146">
        <f t="shared" ref="BH11:BH22" si="9">28-COUNTBLANK($S11:$AT11)</f>
        <v>0</v>
      </c>
      <c r="BI11" s="145"/>
      <c r="BJ11" s="145"/>
      <c r="BK11" s="146" t="str">
        <f t="shared" ref="BK11:BK22" si="10">IF($BJ11="","",IF($BJ11="Ａ",$N$26,IF($BJ11="Ｂ",$W$26,IF($BJ11="Ｃ",$AF$26,IF($BJ11="Ｄ",$AO$26,IF($BJ11="Ｅ",$AY$26,IF($BJ11="Ｆ",$N$27)))))))</f>
        <v/>
      </c>
      <c r="BU11" s="144"/>
      <c r="BV11" s="144"/>
    </row>
    <row r="12" spans="1:74" ht="17.25" customHeight="1">
      <c r="A12" s="180"/>
      <c r="B12" s="181"/>
      <c r="C12" s="181"/>
      <c r="D12" s="181"/>
      <c r="E12" s="181"/>
      <c r="F12" s="181"/>
      <c r="G12" s="182"/>
      <c r="H12" s="182"/>
      <c r="I12" s="182"/>
      <c r="J12" s="182"/>
      <c r="K12" s="182"/>
      <c r="L12" s="182"/>
      <c r="M12" s="182"/>
      <c r="N12" s="182"/>
      <c r="O12" s="182"/>
      <c r="P12" s="182"/>
      <c r="Q12" s="182"/>
      <c r="R12" s="183"/>
      <c r="S12" s="7" t="str">
        <f t="shared" si="2"/>
        <v/>
      </c>
      <c r="T12" s="9" t="str">
        <f t="shared" si="2"/>
        <v/>
      </c>
      <c r="U12" s="9" t="str">
        <f t="shared" si="2"/>
        <v/>
      </c>
      <c r="V12" s="9" t="str">
        <f t="shared" si="2"/>
        <v/>
      </c>
      <c r="W12" s="9" t="str">
        <f t="shared" si="2"/>
        <v/>
      </c>
      <c r="X12" s="9" t="str">
        <f t="shared" si="2"/>
        <v/>
      </c>
      <c r="Y12" s="10" t="str">
        <f t="shared" si="2"/>
        <v/>
      </c>
      <c r="Z12" s="7" t="str">
        <f t="shared" si="2"/>
        <v/>
      </c>
      <c r="AA12" s="9" t="str">
        <f t="shared" si="2"/>
        <v/>
      </c>
      <c r="AB12" s="9" t="str">
        <f t="shared" si="2"/>
        <v/>
      </c>
      <c r="AC12" s="9" t="str">
        <f t="shared" si="3"/>
        <v/>
      </c>
      <c r="AD12" s="9" t="str">
        <f t="shared" si="3"/>
        <v/>
      </c>
      <c r="AE12" s="9" t="str">
        <f t="shared" si="3"/>
        <v/>
      </c>
      <c r="AF12" s="10" t="str">
        <f t="shared" si="3"/>
        <v/>
      </c>
      <c r="AG12" s="7" t="str">
        <f t="shared" si="3"/>
        <v/>
      </c>
      <c r="AH12" s="9" t="str">
        <f t="shared" si="3"/>
        <v/>
      </c>
      <c r="AI12" s="9" t="str">
        <f t="shared" si="3"/>
        <v/>
      </c>
      <c r="AJ12" s="9" t="str">
        <f t="shared" si="3"/>
        <v/>
      </c>
      <c r="AK12" s="9" t="str">
        <f t="shared" si="3"/>
        <v/>
      </c>
      <c r="AL12" s="9" t="str">
        <f t="shared" si="3"/>
        <v/>
      </c>
      <c r="AM12" s="10" t="str">
        <f t="shared" si="4"/>
        <v/>
      </c>
      <c r="AN12" s="7" t="str">
        <f t="shared" si="4"/>
        <v/>
      </c>
      <c r="AO12" s="9" t="str">
        <f t="shared" si="4"/>
        <v/>
      </c>
      <c r="AP12" s="9" t="str">
        <f t="shared" si="4"/>
        <v/>
      </c>
      <c r="AQ12" s="9" t="str">
        <f t="shared" si="4"/>
        <v/>
      </c>
      <c r="AR12" s="9" t="str">
        <f t="shared" si="4"/>
        <v/>
      </c>
      <c r="AS12" s="9" t="str">
        <f t="shared" si="4"/>
        <v/>
      </c>
      <c r="AT12" s="10" t="str">
        <f t="shared" si="4"/>
        <v/>
      </c>
      <c r="AU12" s="184" t="str">
        <f t="shared" si="6"/>
        <v/>
      </c>
      <c r="AV12" s="184"/>
      <c r="AW12" s="185"/>
      <c r="AX12" s="163" t="str">
        <f t="shared" si="7"/>
        <v/>
      </c>
      <c r="AY12" s="164"/>
      <c r="AZ12" s="165"/>
      <c r="BA12" s="163" t="str">
        <f t="shared" si="8"/>
        <v/>
      </c>
      <c r="BB12" s="164"/>
      <c r="BC12" s="165"/>
      <c r="BD12" s="163" t="str">
        <f t="shared" si="5"/>
        <v/>
      </c>
      <c r="BE12" s="164"/>
      <c r="BF12" s="166"/>
      <c r="BH12" s="146">
        <f t="shared" si="9"/>
        <v>0</v>
      </c>
      <c r="BI12" s="145"/>
      <c r="BJ12" s="145"/>
      <c r="BK12" s="146" t="str">
        <f t="shared" si="10"/>
        <v/>
      </c>
      <c r="BU12" s="144"/>
      <c r="BV12" s="144"/>
    </row>
    <row r="13" spans="1:74" ht="17.25" customHeight="1">
      <c r="A13" s="180" t="s">
        <v>66</v>
      </c>
      <c r="B13" s="181"/>
      <c r="C13" s="181"/>
      <c r="D13" s="181"/>
      <c r="E13" s="181"/>
      <c r="F13" s="181"/>
      <c r="G13" s="181"/>
      <c r="H13" s="181"/>
      <c r="I13" s="181"/>
      <c r="J13" s="181"/>
      <c r="K13" s="181"/>
      <c r="L13" s="182"/>
      <c r="M13" s="182"/>
      <c r="N13" s="182"/>
      <c r="O13" s="182"/>
      <c r="P13" s="182"/>
      <c r="Q13" s="182"/>
      <c r="R13" s="183"/>
      <c r="S13" s="7" t="str">
        <f t="shared" si="2"/>
        <v/>
      </c>
      <c r="T13" s="9" t="str">
        <f t="shared" si="2"/>
        <v/>
      </c>
      <c r="U13" s="9" t="str">
        <f t="shared" si="2"/>
        <v/>
      </c>
      <c r="V13" s="9" t="str">
        <f t="shared" si="2"/>
        <v/>
      </c>
      <c r="W13" s="9" t="str">
        <f t="shared" si="2"/>
        <v/>
      </c>
      <c r="X13" s="9" t="str">
        <f t="shared" si="2"/>
        <v/>
      </c>
      <c r="Y13" s="10" t="str">
        <f t="shared" si="2"/>
        <v/>
      </c>
      <c r="Z13" s="7" t="str">
        <f t="shared" si="2"/>
        <v/>
      </c>
      <c r="AA13" s="9" t="str">
        <f t="shared" si="2"/>
        <v/>
      </c>
      <c r="AB13" s="9" t="str">
        <f t="shared" si="2"/>
        <v/>
      </c>
      <c r="AC13" s="9" t="str">
        <f t="shared" si="3"/>
        <v/>
      </c>
      <c r="AD13" s="9" t="str">
        <f t="shared" si="3"/>
        <v/>
      </c>
      <c r="AE13" s="9" t="str">
        <f t="shared" si="3"/>
        <v/>
      </c>
      <c r="AF13" s="10" t="str">
        <f t="shared" si="3"/>
        <v/>
      </c>
      <c r="AG13" s="7" t="str">
        <f t="shared" si="3"/>
        <v/>
      </c>
      <c r="AH13" s="9" t="str">
        <f t="shared" si="3"/>
        <v/>
      </c>
      <c r="AI13" s="9" t="str">
        <f t="shared" si="3"/>
        <v/>
      </c>
      <c r="AJ13" s="9" t="str">
        <f t="shared" si="3"/>
        <v/>
      </c>
      <c r="AK13" s="9" t="str">
        <f t="shared" si="3"/>
        <v/>
      </c>
      <c r="AL13" s="9" t="str">
        <f t="shared" si="3"/>
        <v/>
      </c>
      <c r="AM13" s="10" t="str">
        <f t="shared" si="4"/>
        <v/>
      </c>
      <c r="AN13" s="7" t="str">
        <f t="shared" si="4"/>
        <v/>
      </c>
      <c r="AO13" s="9" t="str">
        <f t="shared" si="4"/>
        <v/>
      </c>
      <c r="AP13" s="9" t="str">
        <f t="shared" si="4"/>
        <v/>
      </c>
      <c r="AQ13" s="9" t="str">
        <f t="shared" si="4"/>
        <v/>
      </c>
      <c r="AR13" s="9" t="str">
        <f t="shared" si="4"/>
        <v/>
      </c>
      <c r="AS13" s="9" t="str">
        <f t="shared" si="4"/>
        <v/>
      </c>
      <c r="AT13" s="10" t="str">
        <f t="shared" si="4"/>
        <v/>
      </c>
      <c r="AU13" s="184" t="str">
        <f t="shared" si="6"/>
        <v/>
      </c>
      <c r="AV13" s="184"/>
      <c r="AW13" s="185"/>
      <c r="AX13" s="163" t="str">
        <f t="shared" si="7"/>
        <v/>
      </c>
      <c r="AY13" s="164"/>
      <c r="AZ13" s="165"/>
      <c r="BA13" s="163" t="str">
        <f t="shared" si="8"/>
        <v/>
      </c>
      <c r="BB13" s="164"/>
      <c r="BC13" s="165"/>
      <c r="BD13" s="163" t="str">
        <f t="shared" si="5"/>
        <v/>
      </c>
      <c r="BE13" s="164"/>
      <c r="BF13" s="166"/>
      <c r="BH13" s="146">
        <f>28-COUNTBLANK($S13:$AT13)</f>
        <v>0</v>
      </c>
      <c r="BI13" s="145"/>
      <c r="BJ13" s="145"/>
      <c r="BK13" s="146" t="str">
        <f t="shared" si="10"/>
        <v/>
      </c>
      <c r="BU13" s="144"/>
      <c r="BV13" s="144"/>
    </row>
    <row r="14" spans="1:74" ht="17.25" customHeight="1">
      <c r="A14" s="180" t="s">
        <v>88</v>
      </c>
      <c r="B14" s="181"/>
      <c r="C14" s="181"/>
      <c r="D14" s="181"/>
      <c r="E14" s="181"/>
      <c r="F14" s="181"/>
      <c r="G14" s="181"/>
      <c r="H14" s="181"/>
      <c r="I14" s="181"/>
      <c r="J14" s="181"/>
      <c r="K14" s="181"/>
      <c r="L14" s="182"/>
      <c r="M14" s="182"/>
      <c r="N14" s="182"/>
      <c r="O14" s="182"/>
      <c r="P14" s="182"/>
      <c r="Q14" s="182"/>
      <c r="R14" s="183"/>
      <c r="S14" s="7" t="str">
        <f t="shared" si="2"/>
        <v/>
      </c>
      <c r="T14" s="9" t="str">
        <f t="shared" si="2"/>
        <v/>
      </c>
      <c r="U14" s="9" t="str">
        <f t="shared" si="2"/>
        <v/>
      </c>
      <c r="V14" s="9" t="str">
        <f t="shared" si="2"/>
        <v/>
      </c>
      <c r="W14" s="9" t="str">
        <f t="shared" si="2"/>
        <v/>
      </c>
      <c r="X14" s="9" t="str">
        <f t="shared" si="2"/>
        <v/>
      </c>
      <c r="Y14" s="10" t="str">
        <f t="shared" si="2"/>
        <v/>
      </c>
      <c r="Z14" s="7" t="str">
        <f t="shared" si="2"/>
        <v/>
      </c>
      <c r="AA14" s="9" t="str">
        <f t="shared" si="2"/>
        <v/>
      </c>
      <c r="AB14" s="9" t="str">
        <f t="shared" si="2"/>
        <v/>
      </c>
      <c r="AC14" s="9" t="str">
        <f t="shared" si="3"/>
        <v/>
      </c>
      <c r="AD14" s="9" t="str">
        <f t="shared" si="3"/>
        <v/>
      </c>
      <c r="AE14" s="9" t="str">
        <f t="shared" si="3"/>
        <v/>
      </c>
      <c r="AF14" s="10" t="str">
        <f t="shared" si="3"/>
        <v/>
      </c>
      <c r="AG14" s="7" t="str">
        <f t="shared" si="3"/>
        <v/>
      </c>
      <c r="AH14" s="9" t="str">
        <f t="shared" si="3"/>
        <v/>
      </c>
      <c r="AI14" s="9" t="str">
        <f t="shared" si="3"/>
        <v/>
      </c>
      <c r="AJ14" s="9" t="str">
        <f t="shared" si="3"/>
        <v/>
      </c>
      <c r="AK14" s="9" t="str">
        <f t="shared" si="3"/>
        <v/>
      </c>
      <c r="AL14" s="9" t="str">
        <f t="shared" si="3"/>
        <v/>
      </c>
      <c r="AM14" s="10" t="str">
        <f t="shared" si="4"/>
        <v/>
      </c>
      <c r="AN14" s="7" t="str">
        <f t="shared" si="4"/>
        <v/>
      </c>
      <c r="AO14" s="9" t="str">
        <f t="shared" si="4"/>
        <v/>
      </c>
      <c r="AP14" s="9" t="str">
        <f t="shared" si="4"/>
        <v/>
      </c>
      <c r="AQ14" s="9" t="str">
        <f t="shared" si="4"/>
        <v/>
      </c>
      <c r="AR14" s="9" t="str">
        <f t="shared" si="4"/>
        <v/>
      </c>
      <c r="AS14" s="9" t="str">
        <f t="shared" si="4"/>
        <v/>
      </c>
      <c r="AT14" s="10" t="str">
        <f t="shared" si="4"/>
        <v/>
      </c>
      <c r="AU14" s="184" t="str">
        <f t="shared" si="6"/>
        <v/>
      </c>
      <c r="AV14" s="184"/>
      <c r="AW14" s="185"/>
      <c r="AX14" s="163" t="str">
        <f t="shared" si="7"/>
        <v/>
      </c>
      <c r="AY14" s="164"/>
      <c r="AZ14" s="165"/>
      <c r="BA14" s="163" t="str">
        <f t="shared" si="8"/>
        <v/>
      </c>
      <c r="BB14" s="164"/>
      <c r="BC14" s="165"/>
      <c r="BD14" s="163" t="str">
        <f t="shared" si="5"/>
        <v/>
      </c>
      <c r="BE14" s="164"/>
      <c r="BF14" s="166"/>
      <c r="BH14" s="146">
        <f t="shared" si="9"/>
        <v>0</v>
      </c>
      <c r="BI14" s="145"/>
      <c r="BJ14" s="145"/>
      <c r="BK14" s="146" t="str">
        <f t="shared" si="10"/>
        <v/>
      </c>
      <c r="BU14" s="144"/>
      <c r="BV14" s="144"/>
    </row>
    <row r="15" spans="1:74" ht="17.25" customHeight="1">
      <c r="A15" s="180"/>
      <c r="B15" s="181"/>
      <c r="C15" s="181"/>
      <c r="D15" s="181"/>
      <c r="E15" s="181"/>
      <c r="F15" s="181"/>
      <c r="G15" s="181"/>
      <c r="H15" s="181"/>
      <c r="I15" s="181"/>
      <c r="J15" s="181"/>
      <c r="K15" s="181"/>
      <c r="L15" s="182"/>
      <c r="M15" s="182"/>
      <c r="N15" s="182"/>
      <c r="O15" s="182"/>
      <c r="P15" s="182"/>
      <c r="Q15" s="182"/>
      <c r="R15" s="183"/>
      <c r="S15" s="7" t="str">
        <f t="shared" si="2"/>
        <v/>
      </c>
      <c r="T15" s="9" t="str">
        <f t="shared" si="2"/>
        <v/>
      </c>
      <c r="U15" s="9" t="str">
        <f t="shared" si="2"/>
        <v/>
      </c>
      <c r="V15" s="9" t="str">
        <f t="shared" si="2"/>
        <v/>
      </c>
      <c r="W15" s="9" t="str">
        <f t="shared" si="2"/>
        <v/>
      </c>
      <c r="X15" s="9" t="str">
        <f t="shared" si="2"/>
        <v/>
      </c>
      <c r="Y15" s="10" t="str">
        <f t="shared" si="2"/>
        <v/>
      </c>
      <c r="Z15" s="7" t="str">
        <f t="shared" si="2"/>
        <v/>
      </c>
      <c r="AA15" s="9" t="str">
        <f t="shared" si="2"/>
        <v/>
      </c>
      <c r="AB15" s="9" t="str">
        <f t="shared" si="2"/>
        <v/>
      </c>
      <c r="AC15" s="9" t="str">
        <f t="shared" si="3"/>
        <v/>
      </c>
      <c r="AD15" s="9" t="str">
        <f t="shared" si="3"/>
        <v/>
      </c>
      <c r="AE15" s="9" t="str">
        <f t="shared" si="3"/>
        <v/>
      </c>
      <c r="AF15" s="10" t="str">
        <f t="shared" si="3"/>
        <v/>
      </c>
      <c r="AG15" s="7" t="str">
        <f t="shared" si="3"/>
        <v/>
      </c>
      <c r="AH15" s="9" t="str">
        <f t="shared" si="3"/>
        <v/>
      </c>
      <c r="AI15" s="9" t="str">
        <f t="shared" si="3"/>
        <v/>
      </c>
      <c r="AJ15" s="9" t="str">
        <f t="shared" si="3"/>
        <v/>
      </c>
      <c r="AK15" s="9" t="str">
        <f t="shared" si="3"/>
        <v/>
      </c>
      <c r="AL15" s="9" t="str">
        <f t="shared" si="3"/>
        <v/>
      </c>
      <c r="AM15" s="10" t="str">
        <f t="shared" si="4"/>
        <v/>
      </c>
      <c r="AN15" s="7" t="str">
        <f t="shared" si="4"/>
        <v/>
      </c>
      <c r="AO15" s="9" t="str">
        <f t="shared" si="4"/>
        <v/>
      </c>
      <c r="AP15" s="9" t="str">
        <f t="shared" si="4"/>
        <v/>
      </c>
      <c r="AQ15" s="9" t="str">
        <f t="shared" si="4"/>
        <v/>
      </c>
      <c r="AR15" s="9" t="str">
        <f t="shared" si="4"/>
        <v/>
      </c>
      <c r="AS15" s="9" t="str">
        <f t="shared" si="4"/>
        <v/>
      </c>
      <c r="AT15" s="10" t="str">
        <f t="shared" si="4"/>
        <v/>
      </c>
      <c r="AU15" s="184" t="str">
        <f t="shared" si="6"/>
        <v/>
      </c>
      <c r="AV15" s="184"/>
      <c r="AW15" s="185"/>
      <c r="AX15" s="163" t="str">
        <f>IF($AU15="","",ROUNDDOWN($AU15/4,1))</f>
        <v/>
      </c>
      <c r="AY15" s="164"/>
      <c r="AZ15" s="165"/>
      <c r="BA15" s="163" t="str">
        <f>IF($AU15="","",$BA$23)</f>
        <v/>
      </c>
      <c r="BB15" s="164"/>
      <c r="BC15" s="165"/>
      <c r="BD15" s="163" t="str">
        <f t="shared" si="5"/>
        <v/>
      </c>
      <c r="BE15" s="164"/>
      <c r="BF15" s="166"/>
      <c r="BH15" s="146">
        <f t="shared" si="9"/>
        <v>0</v>
      </c>
      <c r="BI15" s="145"/>
      <c r="BJ15" s="145"/>
      <c r="BK15" s="146" t="str">
        <f t="shared" si="10"/>
        <v/>
      </c>
      <c r="BU15" s="144"/>
      <c r="BV15" s="144"/>
    </row>
    <row r="16" spans="1:74" ht="17.25" customHeight="1">
      <c r="A16" s="180" t="s">
        <v>130</v>
      </c>
      <c r="B16" s="181"/>
      <c r="C16" s="181"/>
      <c r="D16" s="181"/>
      <c r="E16" s="181"/>
      <c r="F16" s="181"/>
      <c r="G16" s="181"/>
      <c r="H16" s="181"/>
      <c r="I16" s="181"/>
      <c r="J16" s="181"/>
      <c r="K16" s="181"/>
      <c r="L16" s="182"/>
      <c r="M16" s="182"/>
      <c r="N16" s="182"/>
      <c r="O16" s="182"/>
      <c r="P16" s="182"/>
      <c r="Q16" s="182"/>
      <c r="R16" s="183"/>
      <c r="S16" s="7" t="str">
        <f t="shared" si="2"/>
        <v/>
      </c>
      <c r="T16" s="9" t="str">
        <f t="shared" si="2"/>
        <v/>
      </c>
      <c r="U16" s="9" t="str">
        <f t="shared" si="2"/>
        <v/>
      </c>
      <c r="V16" s="9" t="str">
        <f t="shared" si="2"/>
        <v/>
      </c>
      <c r="W16" s="9" t="str">
        <f t="shared" si="2"/>
        <v/>
      </c>
      <c r="X16" s="9" t="str">
        <f t="shared" si="2"/>
        <v/>
      </c>
      <c r="Y16" s="10" t="str">
        <f t="shared" si="2"/>
        <v/>
      </c>
      <c r="Z16" s="7" t="str">
        <f t="shared" si="2"/>
        <v/>
      </c>
      <c r="AA16" s="9" t="str">
        <f t="shared" si="2"/>
        <v/>
      </c>
      <c r="AB16" s="9" t="str">
        <f t="shared" si="2"/>
        <v/>
      </c>
      <c r="AC16" s="9" t="str">
        <f t="shared" si="3"/>
        <v/>
      </c>
      <c r="AD16" s="9" t="str">
        <f t="shared" si="3"/>
        <v/>
      </c>
      <c r="AE16" s="9" t="str">
        <f t="shared" si="3"/>
        <v/>
      </c>
      <c r="AF16" s="10" t="str">
        <f t="shared" si="3"/>
        <v/>
      </c>
      <c r="AG16" s="7" t="str">
        <f t="shared" si="3"/>
        <v/>
      </c>
      <c r="AH16" s="9" t="str">
        <f t="shared" si="3"/>
        <v/>
      </c>
      <c r="AI16" s="9" t="str">
        <f t="shared" si="3"/>
        <v/>
      </c>
      <c r="AJ16" s="9" t="str">
        <f t="shared" si="3"/>
        <v/>
      </c>
      <c r="AK16" s="9" t="str">
        <f t="shared" si="3"/>
        <v/>
      </c>
      <c r="AL16" s="9" t="str">
        <f t="shared" si="3"/>
        <v/>
      </c>
      <c r="AM16" s="10" t="str">
        <f t="shared" si="4"/>
        <v/>
      </c>
      <c r="AN16" s="7" t="str">
        <f t="shared" si="4"/>
        <v/>
      </c>
      <c r="AO16" s="9" t="str">
        <f t="shared" si="4"/>
        <v/>
      </c>
      <c r="AP16" s="9" t="str">
        <f t="shared" si="4"/>
        <v/>
      </c>
      <c r="AQ16" s="9" t="str">
        <f t="shared" si="4"/>
        <v/>
      </c>
      <c r="AR16" s="9" t="str">
        <f t="shared" si="4"/>
        <v/>
      </c>
      <c r="AS16" s="9" t="str">
        <f t="shared" si="4"/>
        <v/>
      </c>
      <c r="AT16" s="10" t="str">
        <f t="shared" si="4"/>
        <v/>
      </c>
      <c r="AU16" s="184" t="str">
        <f t="shared" si="6"/>
        <v/>
      </c>
      <c r="AV16" s="184"/>
      <c r="AW16" s="185"/>
      <c r="AX16" s="163" t="str">
        <f t="shared" si="7"/>
        <v/>
      </c>
      <c r="AY16" s="164"/>
      <c r="AZ16" s="165"/>
      <c r="BA16" s="163" t="str">
        <f t="shared" si="8"/>
        <v/>
      </c>
      <c r="BB16" s="164"/>
      <c r="BC16" s="165"/>
      <c r="BD16" s="163" t="str">
        <f t="shared" si="5"/>
        <v/>
      </c>
      <c r="BE16" s="164"/>
      <c r="BF16" s="166"/>
      <c r="BH16" s="146">
        <f t="shared" si="9"/>
        <v>0</v>
      </c>
      <c r="BI16" s="145"/>
      <c r="BJ16" s="145"/>
      <c r="BK16" s="146" t="str">
        <f t="shared" si="10"/>
        <v/>
      </c>
      <c r="BU16" s="144"/>
      <c r="BV16" s="144"/>
    </row>
    <row r="17" spans="1:74" ht="17.25" customHeight="1">
      <c r="A17" s="180"/>
      <c r="B17" s="181"/>
      <c r="C17" s="181"/>
      <c r="D17" s="181"/>
      <c r="E17" s="181"/>
      <c r="F17" s="181"/>
      <c r="G17" s="181"/>
      <c r="H17" s="181"/>
      <c r="I17" s="181"/>
      <c r="J17" s="181"/>
      <c r="K17" s="181"/>
      <c r="L17" s="182"/>
      <c r="M17" s="182"/>
      <c r="N17" s="182"/>
      <c r="O17" s="182"/>
      <c r="P17" s="182"/>
      <c r="Q17" s="182"/>
      <c r="R17" s="183"/>
      <c r="S17" s="7" t="str">
        <f t="shared" si="2"/>
        <v/>
      </c>
      <c r="T17" s="9" t="str">
        <f t="shared" si="2"/>
        <v/>
      </c>
      <c r="U17" s="9" t="str">
        <f t="shared" si="2"/>
        <v/>
      </c>
      <c r="V17" s="9" t="str">
        <f t="shared" si="2"/>
        <v/>
      </c>
      <c r="W17" s="9" t="str">
        <f t="shared" si="2"/>
        <v/>
      </c>
      <c r="X17" s="9" t="str">
        <f t="shared" si="2"/>
        <v/>
      </c>
      <c r="Y17" s="10" t="str">
        <f t="shared" si="2"/>
        <v/>
      </c>
      <c r="Z17" s="7" t="str">
        <f t="shared" si="2"/>
        <v/>
      </c>
      <c r="AA17" s="9" t="str">
        <f t="shared" si="2"/>
        <v/>
      </c>
      <c r="AB17" s="9" t="str">
        <f t="shared" si="2"/>
        <v/>
      </c>
      <c r="AC17" s="9" t="str">
        <f t="shared" si="3"/>
        <v/>
      </c>
      <c r="AD17" s="9" t="str">
        <f t="shared" si="3"/>
        <v/>
      </c>
      <c r="AE17" s="9" t="str">
        <f t="shared" si="3"/>
        <v/>
      </c>
      <c r="AF17" s="10" t="str">
        <f t="shared" si="3"/>
        <v/>
      </c>
      <c r="AG17" s="7" t="str">
        <f t="shared" si="3"/>
        <v/>
      </c>
      <c r="AH17" s="9" t="str">
        <f t="shared" si="3"/>
        <v/>
      </c>
      <c r="AI17" s="9" t="str">
        <f t="shared" si="3"/>
        <v/>
      </c>
      <c r="AJ17" s="9" t="str">
        <f t="shared" si="3"/>
        <v/>
      </c>
      <c r="AK17" s="9" t="str">
        <f t="shared" si="3"/>
        <v/>
      </c>
      <c r="AL17" s="9" t="str">
        <f t="shared" si="3"/>
        <v/>
      </c>
      <c r="AM17" s="10" t="str">
        <f t="shared" si="4"/>
        <v/>
      </c>
      <c r="AN17" s="7" t="str">
        <f t="shared" si="4"/>
        <v/>
      </c>
      <c r="AO17" s="9" t="str">
        <f t="shared" si="4"/>
        <v/>
      </c>
      <c r="AP17" s="9" t="str">
        <f t="shared" si="4"/>
        <v/>
      </c>
      <c r="AQ17" s="9" t="str">
        <f t="shared" si="4"/>
        <v/>
      </c>
      <c r="AR17" s="9" t="str">
        <f t="shared" si="4"/>
        <v/>
      </c>
      <c r="AS17" s="9" t="str">
        <f t="shared" si="4"/>
        <v/>
      </c>
      <c r="AT17" s="10" t="str">
        <f t="shared" si="4"/>
        <v/>
      </c>
      <c r="AU17" s="184" t="str">
        <f t="shared" si="6"/>
        <v/>
      </c>
      <c r="AV17" s="184"/>
      <c r="AW17" s="185"/>
      <c r="AX17" s="163" t="str">
        <f t="shared" si="7"/>
        <v/>
      </c>
      <c r="AY17" s="164"/>
      <c r="AZ17" s="165"/>
      <c r="BA17" s="163" t="str">
        <f t="shared" si="8"/>
        <v/>
      </c>
      <c r="BB17" s="164"/>
      <c r="BC17" s="165"/>
      <c r="BD17" s="163" t="str">
        <f t="shared" si="5"/>
        <v/>
      </c>
      <c r="BE17" s="164"/>
      <c r="BF17" s="166"/>
      <c r="BH17" s="146">
        <f t="shared" si="9"/>
        <v>0</v>
      </c>
      <c r="BI17" s="145"/>
      <c r="BJ17" s="145"/>
      <c r="BK17" s="146" t="str">
        <f t="shared" si="10"/>
        <v/>
      </c>
      <c r="BU17" s="144"/>
      <c r="BV17" s="144"/>
    </row>
    <row r="18" spans="1:74" ht="17.25" customHeight="1">
      <c r="A18" s="180"/>
      <c r="B18" s="181"/>
      <c r="C18" s="181"/>
      <c r="D18" s="181"/>
      <c r="E18" s="181"/>
      <c r="F18" s="181"/>
      <c r="G18" s="182"/>
      <c r="H18" s="182"/>
      <c r="I18" s="182"/>
      <c r="J18" s="182"/>
      <c r="K18" s="182"/>
      <c r="L18" s="182"/>
      <c r="M18" s="182"/>
      <c r="N18" s="182"/>
      <c r="O18" s="182"/>
      <c r="P18" s="182"/>
      <c r="Q18" s="182"/>
      <c r="R18" s="183"/>
      <c r="S18" s="7" t="str">
        <f t="shared" si="2"/>
        <v/>
      </c>
      <c r="T18" s="9" t="str">
        <f t="shared" si="2"/>
        <v/>
      </c>
      <c r="U18" s="9" t="str">
        <f t="shared" si="2"/>
        <v/>
      </c>
      <c r="V18" s="9" t="str">
        <f t="shared" si="2"/>
        <v/>
      </c>
      <c r="W18" s="9" t="str">
        <f t="shared" si="2"/>
        <v/>
      </c>
      <c r="X18" s="9" t="str">
        <f t="shared" si="2"/>
        <v/>
      </c>
      <c r="Y18" s="10" t="str">
        <f t="shared" si="2"/>
        <v/>
      </c>
      <c r="Z18" s="7" t="str">
        <f t="shared" si="2"/>
        <v/>
      </c>
      <c r="AA18" s="9" t="str">
        <f t="shared" si="2"/>
        <v/>
      </c>
      <c r="AB18" s="9" t="str">
        <f t="shared" si="2"/>
        <v/>
      </c>
      <c r="AC18" s="9" t="str">
        <f t="shared" si="3"/>
        <v/>
      </c>
      <c r="AD18" s="9" t="str">
        <f t="shared" si="3"/>
        <v/>
      </c>
      <c r="AE18" s="9" t="str">
        <f t="shared" si="3"/>
        <v/>
      </c>
      <c r="AF18" s="10" t="str">
        <f t="shared" si="3"/>
        <v/>
      </c>
      <c r="AG18" s="7" t="str">
        <f t="shared" si="3"/>
        <v/>
      </c>
      <c r="AH18" s="9" t="str">
        <f t="shared" si="3"/>
        <v/>
      </c>
      <c r="AI18" s="9" t="str">
        <f t="shared" si="3"/>
        <v/>
      </c>
      <c r="AJ18" s="9" t="str">
        <f t="shared" si="3"/>
        <v/>
      </c>
      <c r="AK18" s="9" t="str">
        <f t="shared" si="3"/>
        <v/>
      </c>
      <c r="AL18" s="9" t="str">
        <f t="shared" si="3"/>
        <v/>
      </c>
      <c r="AM18" s="10" t="str">
        <f t="shared" si="4"/>
        <v/>
      </c>
      <c r="AN18" s="7" t="str">
        <f t="shared" si="4"/>
        <v/>
      </c>
      <c r="AO18" s="9" t="str">
        <f t="shared" si="4"/>
        <v/>
      </c>
      <c r="AP18" s="9" t="str">
        <f t="shared" si="4"/>
        <v/>
      </c>
      <c r="AQ18" s="9" t="str">
        <f t="shared" si="4"/>
        <v/>
      </c>
      <c r="AR18" s="9" t="str">
        <f t="shared" si="4"/>
        <v/>
      </c>
      <c r="AS18" s="9" t="str">
        <f t="shared" si="4"/>
        <v/>
      </c>
      <c r="AT18" s="10" t="str">
        <f t="shared" si="4"/>
        <v/>
      </c>
      <c r="AU18" s="184" t="str">
        <f t="shared" si="6"/>
        <v/>
      </c>
      <c r="AV18" s="184"/>
      <c r="AW18" s="185"/>
      <c r="AX18" s="163" t="str">
        <f t="shared" si="7"/>
        <v/>
      </c>
      <c r="AY18" s="164"/>
      <c r="AZ18" s="165"/>
      <c r="BA18" s="163" t="str">
        <f t="shared" si="8"/>
        <v/>
      </c>
      <c r="BB18" s="164"/>
      <c r="BC18" s="165"/>
      <c r="BD18" s="163" t="str">
        <f t="shared" si="5"/>
        <v/>
      </c>
      <c r="BE18" s="164"/>
      <c r="BF18" s="166"/>
      <c r="BH18" s="146">
        <f t="shared" si="9"/>
        <v>0</v>
      </c>
      <c r="BI18" s="145"/>
      <c r="BJ18" s="145"/>
      <c r="BK18" s="146" t="str">
        <f t="shared" si="10"/>
        <v/>
      </c>
      <c r="BU18" s="144"/>
      <c r="BV18" s="144"/>
    </row>
    <row r="19" spans="1:74" ht="17.25" customHeight="1">
      <c r="A19" s="180"/>
      <c r="B19" s="181"/>
      <c r="C19" s="181"/>
      <c r="D19" s="181"/>
      <c r="E19" s="181"/>
      <c r="F19" s="181"/>
      <c r="G19" s="182"/>
      <c r="H19" s="182"/>
      <c r="I19" s="182"/>
      <c r="J19" s="182"/>
      <c r="K19" s="182"/>
      <c r="L19" s="182"/>
      <c r="M19" s="182"/>
      <c r="N19" s="182"/>
      <c r="O19" s="182"/>
      <c r="P19" s="182"/>
      <c r="Q19" s="182"/>
      <c r="R19" s="183"/>
      <c r="S19" s="7" t="str">
        <f t="shared" si="2"/>
        <v/>
      </c>
      <c r="T19" s="9" t="str">
        <f t="shared" si="2"/>
        <v/>
      </c>
      <c r="U19" s="9" t="str">
        <f t="shared" si="2"/>
        <v/>
      </c>
      <c r="V19" s="9" t="str">
        <f t="shared" si="2"/>
        <v/>
      </c>
      <c r="W19" s="9" t="str">
        <f t="shared" si="2"/>
        <v/>
      </c>
      <c r="X19" s="9" t="str">
        <f t="shared" si="2"/>
        <v/>
      </c>
      <c r="Y19" s="10" t="str">
        <f t="shared" si="2"/>
        <v/>
      </c>
      <c r="Z19" s="7" t="str">
        <f t="shared" si="2"/>
        <v/>
      </c>
      <c r="AA19" s="9" t="str">
        <f t="shared" si="2"/>
        <v/>
      </c>
      <c r="AB19" s="9" t="str">
        <f t="shared" si="2"/>
        <v/>
      </c>
      <c r="AC19" s="9" t="str">
        <f t="shared" si="3"/>
        <v/>
      </c>
      <c r="AD19" s="9" t="str">
        <f t="shared" si="3"/>
        <v/>
      </c>
      <c r="AE19" s="9" t="str">
        <f t="shared" si="3"/>
        <v/>
      </c>
      <c r="AF19" s="10" t="str">
        <f t="shared" si="3"/>
        <v/>
      </c>
      <c r="AG19" s="7" t="str">
        <f t="shared" si="3"/>
        <v/>
      </c>
      <c r="AH19" s="9" t="str">
        <f t="shared" si="3"/>
        <v/>
      </c>
      <c r="AI19" s="9" t="str">
        <f t="shared" si="3"/>
        <v/>
      </c>
      <c r="AJ19" s="9" t="str">
        <f t="shared" si="3"/>
        <v/>
      </c>
      <c r="AK19" s="9" t="str">
        <f t="shared" si="3"/>
        <v/>
      </c>
      <c r="AL19" s="9" t="str">
        <f t="shared" si="3"/>
        <v/>
      </c>
      <c r="AM19" s="10" t="str">
        <f t="shared" si="4"/>
        <v/>
      </c>
      <c r="AN19" s="7" t="str">
        <f t="shared" si="4"/>
        <v/>
      </c>
      <c r="AO19" s="9" t="str">
        <f t="shared" si="4"/>
        <v/>
      </c>
      <c r="AP19" s="9" t="str">
        <f t="shared" si="4"/>
        <v/>
      </c>
      <c r="AQ19" s="9" t="str">
        <f t="shared" si="4"/>
        <v/>
      </c>
      <c r="AR19" s="9" t="str">
        <f t="shared" si="4"/>
        <v/>
      </c>
      <c r="AS19" s="9" t="str">
        <f t="shared" si="4"/>
        <v/>
      </c>
      <c r="AT19" s="10" t="str">
        <f t="shared" si="4"/>
        <v/>
      </c>
      <c r="AU19" s="184" t="str">
        <f t="shared" si="6"/>
        <v/>
      </c>
      <c r="AV19" s="184"/>
      <c r="AW19" s="185"/>
      <c r="AX19" s="163" t="str">
        <f t="shared" si="7"/>
        <v/>
      </c>
      <c r="AY19" s="164"/>
      <c r="AZ19" s="165"/>
      <c r="BA19" s="163" t="str">
        <f t="shared" si="8"/>
        <v/>
      </c>
      <c r="BB19" s="164"/>
      <c r="BC19" s="165"/>
      <c r="BD19" s="163" t="str">
        <f t="shared" si="5"/>
        <v/>
      </c>
      <c r="BE19" s="164"/>
      <c r="BF19" s="166"/>
      <c r="BH19" s="146">
        <f t="shared" si="9"/>
        <v>0</v>
      </c>
      <c r="BI19" s="145"/>
      <c r="BJ19" s="145"/>
      <c r="BK19" s="146" t="str">
        <f t="shared" si="10"/>
        <v/>
      </c>
      <c r="BU19" s="144"/>
      <c r="BV19" s="144"/>
    </row>
    <row r="20" spans="1:74" ht="17.25" customHeight="1">
      <c r="A20" s="180" t="s">
        <v>49</v>
      </c>
      <c r="B20" s="181"/>
      <c r="C20" s="181"/>
      <c r="D20" s="181"/>
      <c r="E20" s="181"/>
      <c r="F20" s="181"/>
      <c r="G20" s="182"/>
      <c r="H20" s="182"/>
      <c r="I20" s="182"/>
      <c r="J20" s="182"/>
      <c r="K20" s="182"/>
      <c r="L20" s="182"/>
      <c r="M20" s="182"/>
      <c r="N20" s="182"/>
      <c r="O20" s="182"/>
      <c r="P20" s="182"/>
      <c r="Q20" s="182"/>
      <c r="R20" s="183"/>
      <c r="S20" s="7" t="str">
        <f t="shared" si="2"/>
        <v/>
      </c>
      <c r="T20" s="9" t="str">
        <f t="shared" si="2"/>
        <v/>
      </c>
      <c r="U20" s="9" t="str">
        <f t="shared" si="2"/>
        <v/>
      </c>
      <c r="V20" s="9" t="str">
        <f t="shared" si="2"/>
        <v/>
      </c>
      <c r="W20" s="9" t="str">
        <f t="shared" si="2"/>
        <v/>
      </c>
      <c r="X20" s="9" t="str">
        <f t="shared" si="2"/>
        <v/>
      </c>
      <c r="Y20" s="10" t="str">
        <f t="shared" si="2"/>
        <v/>
      </c>
      <c r="Z20" s="7" t="str">
        <f t="shared" si="2"/>
        <v/>
      </c>
      <c r="AA20" s="9" t="str">
        <f t="shared" si="2"/>
        <v/>
      </c>
      <c r="AB20" s="9" t="str">
        <f t="shared" si="2"/>
        <v/>
      </c>
      <c r="AC20" s="9" t="str">
        <f t="shared" si="3"/>
        <v/>
      </c>
      <c r="AD20" s="9" t="str">
        <f t="shared" si="3"/>
        <v/>
      </c>
      <c r="AE20" s="9" t="str">
        <f t="shared" si="3"/>
        <v/>
      </c>
      <c r="AF20" s="10" t="str">
        <f t="shared" si="3"/>
        <v/>
      </c>
      <c r="AG20" s="7" t="str">
        <f t="shared" si="3"/>
        <v/>
      </c>
      <c r="AH20" s="9" t="str">
        <f t="shared" si="3"/>
        <v/>
      </c>
      <c r="AI20" s="9" t="str">
        <f t="shared" si="3"/>
        <v/>
      </c>
      <c r="AJ20" s="9" t="str">
        <f t="shared" si="3"/>
        <v/>
      </c>
      <c r="AK20" s="9" t="str">
        <f t="shared" si="3"/>
        <v/>
      </c>
      <c r="AL20" s="9" t="str">
        <f t="shared" si="3"/>
        <v/>
      </c>
      <c r="AM20" s="10" t="str">
        <f t="shared" si="4"/>
        <v/>
      </c>
      <c r="AN20" s="7" t="str">
        <f t="shared" si="4"/>
        <v/>
      </c>
      <c r="AO20" s="9" t="str">
        <f t="shared" si="4"/>
        <v/>
      </c>
      <c r="AP20" s="9" t="str">
        <f t="shared" si="4"/>
        <v/>
      </c>
      <c r="AQ20" s="9" t="str">
        <f t="shared" si="4"/>
        <v/>
      </c>
      <c r="AR20" s="9" t="str">
        <f t="shared" si="4"/>
        <v/>
      </c>
      <c r="AS20" s="9" t="str">
        <f t="shared" si="4"/>
        <v/>
      </c>
      <c r="AT20" s="10" t="str">
        <f t="shared" si="4"/>
        <v/>
      </c>
      <c r="AU20" s="184" t="str">
        <f t="shared" si="6"/>
        <v/>
      </c>
      <c r="AV20" s="184"/>
      <c r="AW20" s="185"/>
      <c r="AX20" s="163">
        <f>SUM(AX14:AZ19)</f>
        <v>0</v>
      </c>
      <c r="AY20" s="164"/>
      <c r="AZ20" s="165"/>
      <c r="BA20" s="163">
        <f>SUM(BA14:BC19)</f>
        <v>0</v>
      </c>
      <c r="BB20" s="164"/>
      <c r="BC20" s="165"/>
      <c r="BD20" s="163" t="str">
        <f>IF(AX20=0,"",ROUNDDOWN(AX20/$AU$23,1))</f>
        <v/>
      </c>
      <c r="BE20" s="164"/>
      <c r="BF20" s="166"/>
      <c r="BH20" s="146">
        <f t="shared" si="9"/>
        <v>0</v>
      </c>
      <c r="BI20" s="145"/>
      <c r="BJ20" s="145"/>
      <c r="BK20" s="146" t="str">
        <f t="shared" si="10"/>
        <v/>
      </c>
      <c r="BU20" s="144"/>
      <c r="BV20" s="144"/>
    </row>
    <row r="21" spans="1:74" ht="17.25" customHeight="1">
      <c r="A21" s="180" t="s">
        <v>15</v>
      </c>
      <c r="B21" s="181"/>
      <c r="C21" s="181"/>
      <c r="D21" s="181"/>
      <c r="E21" s="181"/>
      <c r="F21" s="181"/>
      <c r="G21" s="182"/>
      <c r="H21" s="182"/>
      <c r="I21" s="182"/>
      <c r="J21" s="182"/>
      <c r="K21" s="182"/>
      <c r="L21" s="182"/>
      <c r="M21" s="182"/>
      <c r="N21" s="182"/>
      <c r="O21" s="182"/>
      <c r="P21" s="182"/>
      <c r="Q21" s="182"/>
      <c r="R21" s="183"/>
      <c r="S21" s="7" t="str">
        <f t="shared" si="2"/>
        <v/>
      </c>
      <c r="T21" s="9" t="str">
        <f t="shared" si="2"/>
        <v/>
      </c>
      <c r="U21" s="9" t="str">
        <f t="shared" si="2"/>
        <v/>
      </c>
      <c r="V21" s="9" t="str">
        <f t="shared" si="2"/>
        <v/>
      </c>
      <c r="W21" s="9" t="str">
        <f t="shared" si="2"/>
        <v/>
      </c>
      <c r="X21" s="9" t="str">
        <f t="shared" si="2"/>
        <v/>
      </c>
      <c r="Y21" s="10" t="str">
        <f t="shared" si="2"/>
        <v/>
      </c>
      <c r="Z21" s="7" t="str">
        <f t="shared" si="2"/>
        <v/>
      </c>
      <c r="AA21" s="9" t="str">
        <f t="shared" si="2"/>
        <v/>
      </c>
      <c r="AB21" s="9" t="str">
        <f t="shared" si="2"/>
        <v/>
      </c>
      <c r="AC21" s="9" t="str">
        <f t="shared" si="3"/>
        <v/>
      </c>
      <c r="AD21" s="9" t="str">
        <f t="shared" si="3"/>
        <v/>
      </c>
      <c r="AE21" s="9" t="str">
        <f t="shared" si="3"/>
        <v/>
      </c>
      <c r="AF21" s="10" t="str">
        <f t="shared" si="3"/>
        <v/>
      </c>
      <c r="AG21" s="7" t="str">
        <f t="shared" si="3"/>
        <v/>
      </c>
      <c r="AH21" s="9" t="str">
        <f t="shared" si="3"/>
        <v/>
      </c>
      <c r="AI21" s="9" t="str">
        <f t="shared" si="3"/>
        <v/>
      </c>
      <c r="AJ21" s="9" t="str">
        <f t="shared" si="3"/>
        <v/>
      </c>
      <c r="AK21" s="9" t="str">
        <f t="shared" si="3"/>
        <v/>
      </c>
      <c r="AL21" s="9" t="str">
        <f t="shared" si="3"/>
        <v/>
      </c>
      <c r="AM21" s="10" t="str">
        <f t="shared" si="4"/>
        <v/>
      </c>
      <c r="AN21" s="7" t="str">
        <f t="shared" si="4"/>
        <v/>
      </c>
      <c r="AO21" s="9" t="str">
        <f t="shared" si="4"/>
        <v/>
      </c>
      <c r="AP21" s="9" t="str">
        <f t="shared" si="4"/>
        <v/>
      </c>
      <c r="AQ21" s="9" t="str">
        <f t="shared" si="4"/>
        <v/>
      </c>
      <c r="AR21" s="9" t="str">
        <f t="shared" si="4"/>
        <v/>
      </c>
      <c r="AS21" s="9" t="str">
        <f t="shared" si="4"/>
        <v/>
      </c>
      <c r="AT21" s="10" t="str">
        <f t="shared" si="4"/>
        <v/>
      </c>
      <c r="AU21" s="184" t="str">
        <f t="shared" si="6"/>
        <v/>
      </c>
      <c r="AV21" s="184"/>
      <c r="AW21" s="185"/>
      <c r="AX21" s="163" t="str">
        <f>IF($AU21="","",ROUNDDOWN($AU21/4,1))</f>
        <v/>
      </c>
      <c r="AY21" s="164"/>
      <c r="AZ21" s="165"/>
      <c r="BA21" s="163" t="str">
        <f>IF($AU21="","",$BA$23)</f>
        <v/>
      </c>
      <c r="BB21" s="164"/>
      <c r="BC21" s="165"/>
      <c r="BD21" s="163" t="str">
        <f t="shared" si="5"/>
        <v/>
      </c>
      <c r="BE21" s="164"/>
      <c r="BF21" s="166"/>
      <c r="BH21" s="146">
        <f t="shared" si="9"/>
        <v>0</v>
      </c>
      <c r="BI21" s="145"/>
      <c r="BJ21" s="145"/>
      <c r="BK21" s="146" t="str">
        <f t="shared" si="10"/>
        <v/>
      </c>
      <c r="BU21" s="144"/>
      <c r="BV21" s="144"/>
    </row>
    <row r="22" spans="1:74" ht="17.25" customHeight="1" thickBot="1">
      <c r="A22" s="180"/>
      <c r="B22" s="181"/>
      <c r="C22" s="181"/>
      <c r="D22" s="181"/>
      <c r="E22" s="181"/>
      <c r="F22" s="181"/>
      <c r="G22" s="182"/>
      <c r="H22" s="182"/>
      <c r="I22" s="182"/>
      <c r="J22" s="182"/>
      <c r="K22" s="182"/>
      <c r="L22" s="182"/>
      <c r="M22" s="182"/>
      <c r="N22" s="182"/>
      <c r="O22" s="182"/>
      <c r="P22" s="182"/>
      <c r="Q22" s="182"/>
      <c r="R22" s="183"/>
      <c r="S22" s="7" t="str">
        <f t="shared" si="2"/>
        <v/>
      </c>
      <c r="T22" s="9" t="str">
        <f t="shared" si="2"/>
        <v/>
      </c>
      <c r="U22" s="9" t="str">
        <f t="shared" si="2"/>
        <v/>
      </c>
      <c r="V22" s="9" t="str">
        <f t="shared" si="2"/>
        <v/>
      </c>
      <c r="W22" s="9" t="str">
        <f t="shared" si="2"/>
        <v/>
      </c>
      <c r="X22" s="9" t="str">
        <f t="shared" si="2"/>
        <v/>
      </c>
      <c r="Y22" s="10" t="str">
        <f t="shared" si="2"/>
        <v/>
      </c>
      <c r="Z22" s="7" t="str">
        <f t="shared" si="2"/>
        <v/>
      </c>
      <c r="AA22" s="9" t="str">
        <f t="shared" si="2"/>
        <v/>
      </c>
      <c r="AB22" s="9" t="str">
        <f t="shared" si="2"/>
        <v/>
      </c>
      <c r="AC22" s="9" t="str">
        <f t="shared" si="3"/>
        <v/>
      </c>
      <c r="AD22" s="9" t="str">
        <f t="shared" si="3"/>
        <v/>
      </c>
      <c r="AE22" s="9" t="str">
        <f t="shared" si="3"/>
        <v/>
      </c>
      <c r="AF22" s="10" t="str">
        <f t="shared" si="3"/>
        <v/>
      </c>
      <c r="AG22" s="7" t="str">
        <f t="shared" si="3"/>
        <v/>
      </c>
      <c r="AH22" s="9" t="str">
        <f t="shared" si="3"/>
        <v/>
      </c>
      <c r="AI22" s="9" t="str">
        <f t="shared" si="3"/>
        <v/>
      </c>
      <c r="AJ22" s="9" t="str">
        <f t="shared" si="3"/>
        <v/>
      </c>
      <c r="AK22" s="9" t="str">
        <f t="shared" si="3"/>
        <v/>
      </c>
      <c r="AL22" s="9" t="str">
        <f t="shared" si="3"/>
        <v/>
      </c>
      <c r="AM22" s="10" t="str">
        <f t="shared" si="4"/>
        <v/>
      </c>
      <c r="AN22" s="7" t="str">
        <f t="shared" si="4"/>
        <v/>
      </c>
      <c r="AO22" s="9" t="str">
        <f t="shared" si="4"/>
        <v/>
      </c>
      <c r="AP22" s="9" t="str">
        <f t="shared" si="4"/>
        <v/>
      </c>
      <c r="AQ22" s="9" t="str">
        <f t="shared" si="4"/>
        <v/>
      </c>
      <c r="AR22" s="9" t="str">
        <f t="shared" si="4"/>
        <v/>
      </c>
      <c r="AS22" s="9" t="str">
        <f t="shared" si="4"/>
        <v/>
      </c>
      <c r="AT22" s="10" t="str">
        <f t="shared" si="4"/>
        <v/>
      </c>
      <c r="AU22" s="184" t="str">
        <f t="shared" si="6"/>
        <v/>
      </c>
      <c r="AV22" s="184"/>
      <c r="AW22" s="185"/>
      <c r="AX22" s="163" t="str">
        <f t="shared" si="7"/>
        <v/>
      </c>
      <c r="AY22" s="164"/>
      <c r="AZ22" s="165"/>
      <c r="BA22" s="163" t="str">
        <f t="shared" ref="BA22" si="11">IF($AU22="","",ROUNDDOWN($AU22/4,1))</f>
        <v/>
      </c>
      <c r="BB22" s="164"/>
      <c r="BC22" s="165"/>
      <c r="BD22" s="163" t="str">
        <f>IF(BA22="","",ROUNDDOWN(BA22/$AU$23,1))</f>
        <v/>
      </c>
      <c r="BE22" s="164"/>
      <c r="BF22" s="166"/>
      <c r="BH22" s="146">
        <f t="shared" si="9"/>
        <v>0</v>
      </c>
      <c r="BI22" s="145"/>
      <c r="BJ22" s="145"/>
      <c r="BK22" s="146" t="str">
        <f t="shared" si="10"/>
        <v/>
      </c>
      <c r="BU22" s="144"/>
      <c r="BV22" s="144"/>
    </row>
    <row r="23" spans="1:74" ht="21" customHeight="1" thickBot="1">
      <c r="A23" s="214" t="s">
        <v>22</v>
      </c>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c r="AN23" s="215"/>
      <c r="AO23" s="215"/>
      <c r="AP23" s="215"/>
      <c r="AQ23" s="215"/>
      <c r="AR23" s="215"/>
      <c r="AS23" s="215"/>
      <c r="AT23" s="216"/>
      <c r="AU23" s="220">
        <f>COUNT($S$24:$AT$24)*7/4</f>
        <v>0</v>
      </c>
      <c r="AV23" s="194"/>
      <c r="AW23" s="194"/>
      <c r="AX23" s="194"/>
      <c r="AY23" s="194"/>
      <c r="AZ23" s="194"/>
      <c r="BA23" s="220"/>
      <c r="BB23" s="194"/>
      <c r="BC23" s="194"/>
      <c r="BD23" s="194"/>
      <c r="BE23" s="194"/>
      <c r="BF23" s="221"/>
      <c r="BU23" s="144"/>
      <c r="BV23" s="144"/>
    </row>
    <row r="24" spans="1:74" ht="21" customHeight="1" thickBot="1">
      <c r="A24" s="233" t="s">
        <v>16</v>
      </c>
      <c r="B24" s="208"/>
      <c r="C24" s="208"/>
      <c r="D24" s="208"/>
      <c r="E24" s="208"/>
      <c r="F24" s="208"/>
      <c r="G24" s="208"/>
      <c r="H24" s="208"/>
      <c r="I24" s="208"/>
      <c r="J24" s="208"/>
      <c r="K24" s="208"/>
      <c r="L24" s="208"/>
      <c r="M24" s="208"/>
      <c r="N24" s="208"/>
      <c r="O24" s="208"/>
      <c r="P24" s="208"/>
      <c r="Q24" s="208"/>
      <c r="R24" s="234"/>
      <c r="S24" s="12" t="str">
        <f t="shared" ref="S24:AT24" si="12">IF(S$10="","",$BL$25)</f>
        <v/>
      </c>
      <c r="T24" s="13" t="str">
        <f t="shared" si="12"/>
        <v/>
      </c>
      <c r="U24" s="13" t="str">
        <f t="shared" si="12"/>
        <v/>
      </c>
      <c r="V24" s="13" t="str">
        <f t="shared" si="12"/>
        <v/>
      </c>
      <c r="W24" s="13" t="str">
        <f t="shared" si="12"/>
        <v/>
      </c>
      <c r="X24" s="13" t="str">
        <f t="shared" si="12"/>
        <v/>
      </c>
      <c r="Y24" s="15" t="str">
        <f t="shared" si="12"/>
        <v/>
      </c>
      <c r="Z24" s="12" t="str">
        <f t="shared" si="12"/>
        <v/>
      </c>
      <c r="AA24" s="13" t="str">
        <f t="shared" si="12"/>
        <v/>
      </c>
      <c r="AB24" s="13" t="str">
        <f t="shared" si="12"/>
        <v/>
      </c>
      <c r="AC24" s="13" t="str">
        <f t="shared" si="12"/>
        <v/>
      </c>
      <c r="AD24" s="13" t="str">
        <f t="shared" si="12"/>
        <v/>
      </c>
      <c r="AE24" s="13" t="str">
        <f t="shared" si="12"/>
        <v/>
      </c>
      <c r="AF24" s="15" t="str">
        <f t="shared" si="12"/>
        <v/>
      </c>
      <c r="AG24" s="12" t="str">
        <f t="shared" si="12"/>
        <v/>
      </c>
      <c r="AH24" s="13" t="str">
        <f t="shared" si="12"/>
        <v/>
      </c>
      <c r="AI24" s="13" t="str">
        <f t="shared" si="12"/>
        <v/>
      </c>
      <c r="AJ24" s="13" t="str">
        <f t="shared" si="12"/>
        <v/>
      </c>
      <c r="AK24" s="13" t="str">
        <f t="shared" si="12"/>
        <v/>
      </c>
      <c r="AL24" s="13" t="str">
        <f t="shared" si="12"/>
        <v/>
      </c>
      <c r="AM24" s="15" t="str">
        <f t="shared" si="12"/>
        <v/>
      </c>
      <c r="AN24" s="12" t="str">
        <f t="shared" si="12"/>
        <v/>
      </c>
      <c r="AO24" s="13" t="str">
        <f t="shared" si="12"/>
        <v/>
      </c>
      <c r="AP24" s="13" t="str">
        <f t="shared" si="12"/>
        <v/>
      </c>
      <c r="AQ24" s="13" t="str">
        <f t="shared" si="12"/>
        <v/>
      </c>
      <c r="AR24" s="13" t="str">
        <f t="shared" si="12"/>
        <v/>
      </c>
      <c r="AS24" s="13" t="str">
        <f t="shared" si="12"/>
        <v/>
      </c>
      <c r="AT24" s="15" t="str">
        <f t="shared" si="12"/>
        <v/>
      </c>
      <c r="AU24" s="177">
        <f>SUM(S24:AT24)</f>
        <v>0</v>
      </c>
      <c r="AV24" s="222"/>
      <c r="AW24" s="223" t="s">
        <v>120</v>
      </c>
      <c r="AX24" s="223"/>
      <c r="AY24" s="223"/>
      <c r="AZ24" s="223"/>
      <c r="BA24" s="217" t="s">
        <v>119</v>
      </c>
      <c r="BB24" s="218"/>
      <c r="BC24" s="218"/>
      <c r="BD24" s="218"/>
      <c r="BE24" s="218"/>
      <c r="BF24" s="219"/>
      <c r="BH24" s="150" t="s">
        <v>176</v>
      </c>
      <c r="BI24" s="151"/>
      <c r="BJ24" s="151"/>
      <c r="BK24" s="151"/>
      <c r="BL24" s="151"/>
      <c r="BM24" s="151"/>
      <c r="BN24" s="152"/>
      <c r="BU24" s="144"/>
      <c r="BV24" s="144"/>
    </row>
    <row r="25" spans="1:74" s="142" customFormat="1" ht="21" customHeight="1">
      <c r="A25" s="23" t="s">
        <v>17</v>
      </c>
      <c r="B25" s="25"/>
      <c r="C25" s="25"/>
      <c r="D25" s="25"/>
      <c r="E25" s="25"/>
      <c r="F25" s="25"/>
      <c r="G25" s="25"/>
      <c r="H25" s="25"/>
      <c r="I25" s="25"/>
      <c r="J25" s="25"/>
      <c r="K25" s="25"/>
      <c r="L25" s="25"/>
      <c r="M25" s="25"/>
      <c r="N25" s="25"/>
      <c r="O25" s="25"/>
      <c r="P25" s="25"/>
      <c r="Q25" s="25"/>
      <c r="R25" s="25"/>
      <c r="S25" s="141">
        <f>DATE($BV$1,$BV$2,COLUMN()-18)</f>
        <v>44593</v>
      </c>
      <c r="T25" s="141">
        <f t="shared" ref="T25:AT25" si="13">DATE($BV$1,$BV$2,COLUMN()-18)</f>
        <v>44594</v>
      </c>
      <c r="U25" s="141">
        <f t="shared" si="13"/>
        <v>44595</v>
      </c>
      <c r="V25" s="141">
        <f t="shared" si="13"/>
        <v>44596</v>
      </c>
      <c r="W25" s="141">
        <f t="shared" si="13"/>
        <v>44597</v>
      </c>
      <c r="X25" s="141">
        <f t="shared" si="13"/>
        <v>44598</v>
      </c>
      <c r="Y25" s="141">
        <f t="shared" si="13"/>
        <v>44599</v>
      </c>
      <c r="Z25" s="141">
        <f t="shared" si="13"/>
        <v>44600</v>
      </c>
      <c r="AA25" s="141">
        <f t="shared" si="13"/>
        <v>44601</v>
      </c>
      <c r="AB25" s="141">
        <f t="shared" si="13"/>
        <v>44602</v>
      </c>
      <c r="AC25" s="141">
        <f t="shared" si="13"/>
        <v>44603</v>
      </c>
      <c r="AD25" s="141">
        <f t="shared" si="13"/>
        <v>44604</v>
      </c>
      <c r="AE25" s="141">
        <f t="shared" si="13"/>
        <v>44605</v>
      </c>
      <c r="AF25" s="141">
        <f t="shared" si="13"/>
        <v>44606</v>
      </c>
      <c r="AG25" s="141">
        <f t="shared" si="13"/>
        <v>44607</v>
      </c>
      <c r="AH25" s="141">
        <f t="shared" si="13"/>
        <v>44608</v>
      </c>
      <c r="AI25" s="141">
        <f t="shared" si="13"/>
        <v>44609</v>
      </c>
      <c r="AJ25" s="141">
        <f t="shared" si="13"/>
        <v>44610</v>
      </c>
      <c r="AK25" s="141">
        <f t="shared" si="13"/>
        <v>44611</v>
      </c>
      <c r="AL25" s="141">
        <f t="shared" si="13"/>
        <v>44612</v>
      </c>
      <c r="AM25" s="141">
        <f t="shared" si="13"/>
        <v>44613</v>
      </c>
      <c r="AN25" s="141">
        <f t="shared" si="13"/>
        <v>44614</v>
      </c>
      <c r="AO25" s="141">
        <f t="shared" si="13"/>
        <v>44615</v>
      </c>
      <c r="AP25" s="141">
        <f t="shared" si="13"/>
        <v>44616</v>
      </c>
      <c r="AQ25" s="141">
        <f t="shared" si="13"/>
        <v>44617</v>
      </c>
      <c r="AR25" s="141">
        <f t="shared" si="13"/>
        <v>44618</v>
      </c>
      <c r="AS25" s="141">
        <f t="shared" si="13"/>
        <v>44619</v>
      </c>
      <c r="AT25" s="141">
        <f t="shared" si="13"/>
        <v>44620</v>
      </c>
      <c r="AU25" s="25"/>
      <c r="AV25" s="25"/>
      <c r="AW25" s="25"/>
      <c r="AX25" s="25"/>
      <c r="AY25" s="25"/>
      <c r="AZ25" s="25"/>
      <c r="BA25" s="25"/>
      <c r="BB25" s="25"/>
      <c r="BC25" s="25"/>
      <c r="BD25" s="25"/>
      <c r="BE25" s="25"/>
      <c r="BF25" s="26"/>
      <c r="BH25" s="155" t="s">
        <v>177</v>
      </c>
      <c r="BI25" s="156"/>
      <c r="BJ25" s="156"/>
      <c r="BK25" s="156"/>
      <c r="BL25" s="149">
        <v>5</v>
      </c>
      <c r="BM25" s="156" t="s">
        <v>175</v>
      </c>
      <c r="BN25" s="158"/>
      <c r="BU25" s="144"/>
      <c r="BV25" s="144"/>
    </row>
    <row r="26" spans="1:74" s="142" customFormat="1" ht="21" customHeight="1">
      <c r="A26" s="27"/>
      <c r="B26" s="24" t="s">
        <v>132</v>
      </c>
      <c r="C26" s="24"/>
      <c r="D26" s="24"/>
      <c r="E26" s="24"/>
      <c r="F26" s="24"/>
      <c r="G26" s="24"/>
      <c r="H26" s="24" t="s">
        <v>131</v>
      </c>
      <c r="I26" s="24" t="s">
        <v>133</v>
      </c>
      <c r="J26" s="24"/>
      <c r="K26" s="24"/>
      <c r="L26" s="24"/>
      <c r="M26" s="24"/>
      <c r="N26" s="24">
        <v>7</v>
      </c>
      <c r="O26" s="24" t="s">
        <v>121</v>
      </c>
      <c r="P26" s="24"/>
      <c r="Q26" s="1"/>
      <c r="R26" s="24" t="s">
        <v>134</v>
      </c>
      <c r="S26" s="24" t="s">
        <v>135</v>
      </c>
      <c r="T26" s="24"/>
      <c r="U26" s="24"/>
      <c r="V26" s="24"/>
      <c r="W26" s="24">
        <v>4</v>
      </c>
      <c r="X26" s="24" t="s">
        <v>121</v>
      </c>
      <c r="Y26" s="24"/>
      <c r="Z26" s="24"/>
      <c r="AA26" s="24" t="s">
        <v>136</v>
      </c>
      <c r="AB26" s="24" t="s">
        <v>137</v>
      </c>
      <c r="AC26" s="24"/>
      <c r="AD26" s="24"/>
      <c r="AE26" s="24"/>
      <c r="AF26" s="24">
        <v>7</v>
      </c>
      <c r="AG26" s="24" t="s">
        <v>121</v>
      </c>
      <c r="AH26" s="24"/>
      <c r="AI26" s="24"/>
      <c r="AJ26" s="24" t="s">
        <v>138</v>
      </c>
      <c r="AK26" s="24" t="s">
        <v>139</v>
      </c>
      <c r="AL26" s="24"/>
      <c r="AM26" s="24"/>
      <c r="AN26" s="24"/>
      <c r="AO26" s="24">
        <v>6</v>
      </c>
      <c r="AP26" s="24" t="s">
        <v>121</v>
      </c>
      <c r="AQ26" s="24"/>
      <c r="AR26" s="24"/>
      <c r="AS26" s="24" t="s">
        <v>140</v>
      </c>
      <c r="AT26" s="24" t="s">
        <v>141</v>
      </c>
      <c r="AU26" s="24"/>
      <c r="AV26" s="24"/>
      <c r="AW26" s="24"/>
      <c r="AX26" s="24"/>
      <c r="AY26" s="24">
        <v>5</v>
      </c>
      <c r="AZ26" s="24" t="s">
        <v>121</v>
      </c>
      <c r="BA26" s="24"/>
      <c r="BB26" s="24"/>
      <c r="BC26" s="24"/>
      <c r="BD26" s="24"/>
      <c r="BE26" s="24"/>
      <c r="BF26" s="28"/>
      <c r="BU26" s="1"/>
      <c r="BV26" s="1"/>
    </row>
    <row r="27" spans="1:74" s="142" customFormat="1" ht="21" customHeight="1" thickBot="1">
      <c r="A27" s="29"/>
      <c r="B27" s="30"/>
      <c r="C27" s="30"/>
      <c r="D27" s="30"/>
      <c r="E27" s="30"/>
      <c r="F27" s="30"/>
      <c r="G27" s="30"/>
      <c r="H27" s="30" t="s">
        <v>142</v>
      </c>
      <c r="I27" s="30" t="s">
        <v>143</v>
      </c>
      <c r="J27" s="30"/>
      <c r="K27" s="30"/>
      <c r="L27" s="30"/>
      <c r="M27" s="30"/>
      <c r="N27" s="30">
        <v>2</v>
      </c>
      <c r="O27" s="30" t="s">
        <v>121</v>
      </c>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1"/>
    </row>
    <row r="28" spans="1:74" ht="28.5" customHeight="1">
      <c r="A28" s="176" t="s">
        <v>18</v>
      </c>
      <c r="B28" s="176"/>
      <c r="C28" s="237" t="s">
        <v>144</v>
      </c>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row>
    <row r="29" spans="1:74" ht="14.25">
      <c r="A29" s="17"/>
      <c r="B29" s="17"/>
      <c r="C29" s="205" t="s">
        <v>24</v>
      </c>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row>
    <row r="30" spans="1:74" ht="27.75" customHeight="1">
      <c r="A30" s="18"/>
      <c r="B30" s="18"/>
      <c r="C30" s="236" t="s">
        <v>145</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row>
    <row r="31" spans="1:74" ht="29.25" customHeight="1">
      <c r="A31" s="16"/>
      <c r="B31" s="16"/>
      <c r="C31" s="203" t="s">
        <v>146</v>
      </c>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row>
    <row r="32" spans="1:74" ht="42.75" customHeight="1">
      <c r="A32" s="16"/>
      <c r="B32" s="16"/>
      <c r="C32" s="203" t="s">
        <v>54</v>
      </c>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row>
    <row r="33" spans="1:58" ht="14.25">
      <c r="A33" s="17"/>
      <c r="B33" s="17"/>
      <c r="C33" s="205" t="s">
        <v>61</v>
      </c>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row>
    <row r="34" spans="1:58" ht="14.25">
      <c r="A34" s="17"/>
      <c r="B34" s="17"/>
      <c r="C34" s="20"/>
      <c r="D34" s="20"/>
      <c r="E34" s="20" t="s">
        <v>147</v>
      </c>
      <c r="F34" s="20"/>
      <c r="G34" s="20"/>
      <c r="H34" s="20"/>
      <c r="I34" s="20"/>
      <c r="J34" s="20" t="s">
        <v>23</v>
      </c>
      <c r="K34" s="20"/>
      <c r="L34" s="20"/>
      <c r="M34" s="20"/>
      <c r="N34" s="20"/>
      <c r="O34" s="20"/>
      <c r="P34" s="20"/>
      <c r="Q34" s="20"/>
      <c r="R34" s="20"/>
      <c r="S34" s="20"/>
      <c r="T34" s="20"/>
      <c r="U34" s="20"/>
      <c r="V34" s="20"/>
      <c r="W34" s="20"/>
      <c r="X34" s="20" t="s">
        <v>58</v>
      </c>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row>
    <row r="35" spans="1:58" ht="28.5" customHeight="1">
      <c r="A35" s="17"/>
      <c r="B35" s="17"/>
      <c r="C35" s="20"/>
      <c r="D35" s="20"/>
      <c r="E35" s="203" t="s">
        <v>62</v>
      </c>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row>
    <row r="36" spans="1:58" ht="16.5" customHeight="1">
      <c r="A36" s="17"/>
      <c r="B36" s="17"/>
      <c r="C36" s="235" t="s">
        <v>148</v>
      </c>
      <c r="D36" s="235"/>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row>
    <row r="37" spans="1:58" ht="28.5" customHeight="1">
      <c r="A37" s="17"/>
      <c r="B37" s="17"/>
      <c r="C37" s="203" t="s">
        <v>65</v>
      </c>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row>
    <row r="38" spans="1:58" ht="28.5" customHeight="1">
      <c r="A38" s="16"/>
      <c r="B38" s="16"/>
      <c r="C38" s="232" t="s">
        <v>60</v>
      </c>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row>
  </sheetData>
  <sheetProtection sheet="1" objects="1" scenarios="1"/>
  <mergeCells count="149">
    <mergeCell ref="A2:AH2"/>
    <mergeCell ref="AJ2:AK2"/>
    <mergeCell ref="AM2:AN2"/>
    <mergeCell ref="A4:R4"/>
    <mergeCell ref="S4:AE4"/>
    <mergeCell ref="AF4:AM4"/>
    <mergeCell ref="AN4:BF4"/>
    <mergeCell ref="AW5:AY5"/>
    <mergeCell ref="AZ5:BB5"/>
    <mergeCell ref="BC5:BF5"/>
    <mergeCell ref="A6:R6"/>
    <mergeCell ref="S6:AE6"/>
    <mergeCell ref="AF6:AM6"/>
    <mergeCell ref="AN6:BF6"/>
    <mergeCell ref="A5:G5"/>
    <mergeCell ref="H5:R5"/>
    <mergeCell ref="S5:Z5"/>
    <mergeCell ref="AA5:AJ5"/>
    <mergeCell ref="AK5:AS5"/>
    <mergeCell ref="AT5:AV5"/>
    <mergeCell ref="AN7:AT7"/>
    <mergeCell ref="AU7:AW9"/>
    <mergeCell ref="AX7:AZ9"/>
    <mergeCell ref="BA7:BC9"/>
    <mergeCell ref="BD7:BF9"/>
    <mergeCell ref="A10:F10"/>
    <mergeCell ref="G10:K10"/>
    <mergeCell ref="L10:R10"/>
    <mergeCell ref="AU10:AW10"/>
    <mergeCell ref="AX10:AZ10"/>
    <mergeCell ref="A7:F9"/>
    <mergeCell ref="G7:K9"/>
    <mergeCell ref="L7:R9"/>
    <mergeCell ref="S7:Y7"/>
    <mergeCell ref="Z7:AF7"/>
    <mergeCell ref="AG7:AM7"/>
    <mergeCell ref="BA10:BC10"/>
    <mergeCell ref="BD10:BF10"/>
    <mergeCell ref="BO10:BR10"/>
    <mergeCell ref="A11:F11"/>
    <mergeCell ref="G11:K11"/>
    <mergeCell ref="L11:R11"/>
    <mergeCell ref="AU11:AW11"/>
    <mergeCell ref="AX11:AZ11"/>
    <mergeCell ref="BA11:BC11"/>
    <mergeCell ref="BD11:BF11"/>
    <mergeCell ref="BD12:BF12"/>
    <mergeCell ref="A13:F13"/>
    <mergeCell ref="G13:K13"/>
    <mergeCell ref="L13:R13"/>
    <mergeCell ref="AU13:AW13"/>
    <mergeCell ref="AX13:AZ13"/>
    <mergeCell ref="BA13:BC13"/>
    <mergeCell ref="BD13:BF13"/>
    <mergeCell ref="A12:F12"/>
    <mergeCell ref="G12:K12"/>
    <mergeCell ref="L12:R12"/>
    <mergeCell ref="AU12:AW12"/>
    <mergeCell ref="AX12:AZ12"/>
    <mergeCell ref="BA12:BC12"/>
    <mergeCell ref="BD14:BF14"/>
    <mergeCell ref="A15:F15"/>
    <mergeCell ref="G15:K15"/>
    <mergeCell ref="L15:R15"/>
    <mergeCell ref="AU15:AW15"/>
    <mergeCell ref="AX15:AZ15"/>
    <mergeCell ref="BA15:BC15"/>
    <mergeCell ref="BD15:BF15"/>
    <mergeCell ref="A14:F14"/>
    <mergeCell ref="G14:K14"/>
    <mergeCell ref="L14:R14"/>
    <mergeCell ref="AU14:AW14"/>
    <mergeCell ref="AX14:AZ14"/>
    <mergeCell ref="BA14:BC14"/>
    <mergeCell ref="BD16:BF16"/>
    <mergeCell ref="A17:F17"/>
    <mergeCell ref="G17:K17"/>
    <mergeCell ref="L17:R17"/>
    <mergeCell ref="AU17:AW17"/>
    <mergeCell ref="AX17:AZ17"/>
    <mergeCell ref="BA17:BC17"/>
    <mergeCell ref="BD17:BF17"/>
    <mergeCell ref="A16:F16"/>
    <mergeCell ref="G16:K16"/>
    <mergeCell ref="L16:R16"/>
    <mergeCell ref="AU16:AW16"/>
    <mergeCell ref="AX16:AZ16"/>
    <mergeCell ref="BA16:BC16"/>
    <mergeCell ref="A19:F19"/>
    <mergeCell ref="G19:K19"/>
    <mergeCell ref="L19:R19"/>
    <mergeCell ref="AU19:AW19"/>
    <mergeCell ref="AX19:AZ19"/>
    <mergeCell ref="BA19:BC19"/>
    <mergeCell ref="BD19:BF19"/>
    <mergeCell ref="A18:F18"/>
    <mergeCell ref="G18:K18"/>
    <mergeCell ref="L18:R18"/>
    <mergeCell ref="AU18:AW18"/>
    <mergeCell ref="AX18:AZ18"/>
    <mergeCell ref="BA18:BC18"/>
    <mergeCell ref="C36:BF36"/>
    <mergeCell ref="C37:BF37"/>
    <mergeCell ref="C38:BF38"/>
    <mergeCell ref="BH7:BH9"/>
    <mergeCell ref="A28:B28"/>
    <mergeCell ref="C28:BF28"/>
    <mergeCell ref="C29:BF29"/>
    <mergeCell ref="C30:BF30"/>
    <mergeCell ref="C31:BF31"/>
    <mergeCell ref="C32:BF32"/>
    <mergeCell ref="BD22:BF22"/>
    <mergeCell ref="A23:AT23"/>
    <mergeCell ref="AU23:AZ23"/>
    <mergeCell ref="BA23:BF23"/>
    <mergeCell ref="A24:R24"/>
    <mergeCell ref="AU24:AV24"/>
    <mergeCell ref="AW24:AZ24"/>
    <mergeCell ref="BA24:BF24"/>
    <mergeCell ref="A22:F22"/>
    <mergeCell ref="G22:K22"/>
    <mergeCell ref="L22:R22"/>
    <mergeCell ref="AU22:AW22"/>
    <mergeCell ref="AX22:AZ22"/>
    <mergeCell ref="BA22:BC22"/>
    <mergeCell ref="BI7:BI9"/>
    <mergeCell ref="BJ7:BJ9"/>
    <mergeCell ref="BH5:BH6"/>
    <mergeCell ref="BI5:BI6"/>
    <mergeCell ref="BJ5:BJ6"/>
    <mergeCell ref="BK5:BK6"/>
    <mergeCell ref="BK7:BK9"/>
    <mergeCell ref="C33:BF33"/>
    <mergeCell ref="E35:BF35"/>
    <mergeCell ref="BD20:BF20"/>
    <mergeCell ref="A21:F21"/>
    <mergeCell ref="G21:K21"/>
    <mergeCell ref="L21:R21"/>
    <mergeCell ref="AU21:AW21"/>
    <mergeCell ref="AX21:AZ21"/>
    <mergeCell ref="BA21:BC21"/>
    <mergeCell ref="BD21:BF21"/>
    <mergeCell ref="A20:F20"/>
    <mergeCell ref="G20:K20"/>
    <mergeCell ref="L20:R20"/>
    <mergeCell ref="AU20:AW20"/>
    <mergeCell ref="AX20:AZ20"/>
    <mergeCell ref="BA20:BC20"/>
    <mergeCell ref="BD18:BF18"/>
  </mergeCells>
  <phoneticPr fontId="2"/>
  <printOptions horizontalCentered="1"/>
  <pageMargins left="0.39370078740157483" right="0.39370078740157483" top="0.39370078740157483" bottom="0.39370078740157483" header="0.39370078740157483" footer="0.39370078740157483"/>
  <pageSetup paperSize="9" scale="7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V38"/>
  <sheetViews>
    <sheetView workbookViewId="0">
      <selection activeCell="BJ7" sqref="BJ7:BJ9"/>
    </sheetView>
  </sheetViews>
  <sheetFormatPr defaultRowHeight="14.25"/>
  <cols>
    <col min="1" max="4" width="2.625" style="19" customWidth="1"/>
    <col min="5" max="18" width="2.625" style="1" customWidth="1"/>
    <col min="19" max="46" width="2.875" style="1" customWidth="1"/>
    <col min="47" max="72" width="2.625" style="1" customWidth="1"/>
    <col min="73" max="16384" width="9" style="1"/>
  </cols>
  <sheetData>
    <row r="1" spans="1:74" ht="21" customHeight="1">
      <c r="A1" s="21" t="s">
        <v>0</v>
      </c>
      <c r="B1" s="21"/>
      <c r="C1" s="21"/>
      <c r="D1" s="21"/>
      <c r="E1" s="21"/>
      <c r="F1" s="21"/>
      <c r="G1" s="21"/>
      <c r="H1" s="21"/>
      <c r="I1" s="21"/>
      <c r="J1" s="21"/>
      <c r="K1" s="21"/>
      <c r="L1" s="21"/>
      <c r="M1" s="21"/>
      <c r="N1" s="21"/>
      <c r="O1" s="21"/>
      <c r="P1" s="21"/>
      <c r="Q1" s="21"/>
      <c r="R1" s="21"/>
      <c r="S1" s="21"/>
      <c r="T1" s="21"/>
      <c r="U1" s="21"/>
      <c r="V1" s="21"/>
      <c r="W1" s="21"/>
      <c r="X1" s="21"/>
      <c r="Y1" s="21"/>
      <c r="Z1" s="22"/>
      <c r="AA1" s="21"/>
      <c r="AB1" s="21"/>
      <c r="AC1" s="21"/>
      <c r="AD1" s="21"/>
      <c r="AE1" s="21"/>
      <c r="AF1" s="21"/>
      <c r="AG1" s="21"/>
      <c r="AH1" s="21"/>
      <c r="AI1" s="21"/>
      <c r="AJ1" s="21"/>
      <c r="AK1" s="21"/>
      <c r="AL1" s="21"/>
      <c r="AM1" s="21"/>
      <c r="AN1" s="21"/>
      <c r="AO1" s="21"/>
      <c r="AP1" s="21"/>
      <c r="AQ1" s="21"/>
      <c r="AR1" s="21"/>
      <c r="AS1" s="21"/>
      <c r="AT1" s="21"/>
      <c r="AU1" s="21"/>
      <c r="AV1" s="21"/>
      <c r="AW1" s="21"/>
      <c r="BU1" s="9" t="s">
        <v>80</v>
      </c>
      <c r="BV1" s="42">
        <v>2021</v>
      </c>
    </row>
    <row r="2" spans="1:74" ht="21" customHeight="1">
      <c r="A2" s="225" t="s">
        <v>76</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1" t="s">
        <v>79</v>
      </c>
      <c r="AJ2" s="226" t="str">
        <f>IF($BV$1=2019,"R元","R"&amp;($BV$1-2018))</f>
        <v>R3</v>
      </c>
      <c r="AK2" s="226"/>
      <c r="AL2" s="36" t="s">
        <v>77</v>
      </c>
      <c r="AM2" s="225">
        <f>BV2</f>
        <v>4</v>
      </c>
      <c r="AN2" s="225"/>
      <c r="AO2" s="35" t="s">
        <v>78</v>
      </c>
      <c r="AP2" s="35"/>
      <c r="AQ2" s="35"/>
      <c r="AR2" s="35"/>
      <c r="AS2" s="35"/>
      <c r="AT2" s="35"/>
      <c r="AU2" s="35"/>
      <c r="AV2" s="35"/>
      <c r="AW2" s="35"/>
      <c r="AX2" s="35"/>
      <c r="AY2" s="35"/>
      <c r="AZ2" s="35"/>
      <c r="BA2" s="35"/>
      <c r="BB2" s="35"/>
      <c r="BC2" s="35"/>
      <c r="BD2" s="35"/>
      <c r="BE2" s="35"/>
      <c r="BF2" s="35"/>
      <c r="BU2" s="9" t="s">
        <v>81</v>
      </c>
      <c r="BV2" s="42">
        <v>4</v>
      </c>
    </row>
    <row r="3" spans="1:74" ht="9.75" customHeight="1" thickBot="1">
      <c r="A3" s="1"/>
      <c r="B3" s="1"/>
      <c r="C3" s="1"/>
      <c r="D3" s="1"/>
    </row>
    <row r="4" spans="1:74" ht="21" customHeight="1" thickBot="1">
      <c r="A4" s="229" t="s">
        <v>1</v>
      </c>
      <c r="B4" s="230"/>
      <c r="C4" s="230"/>
      <c r="D4" s="230"/>
      <c r="E4" s="230"/>
      <c r="F4" s="230"/>
      <c r="G4" s="230"/>
      <c r="H4" s="230"/>
      <c r="I4" s="230"/>
      <c r="J4" s="230"/>
      <c r="K4" s="230"/>
      <c r="L4" s="230"/>
      <c r="M4" s="230"/>
      <c r="N4" s="230"/>
      <c r="O4" s="230"/>
      <c r="P4" s="230"/>
      <c r="Q4" s="230"/>
      <c r="R4" s="230"/>
      <c r="S4" s="211" t="s">
        <v>83</v>
      </c>
      <c r="T4" s="211"/>
      <c r="U4" s="211"/>
      <c r="V4" s="211"/>
      <c r="W4" s="211"/>
      <c r="X4" s="211"/>
      <c r="Y4" s="211"/>
      <c r="Z4" s="211"/>
      <c r="AA4" s="211"/>
      <c r="AB4" s="211"/>
      <c r="AC4" s="211"/>
      <c r="AD4" s="211"/>
      <c r="AE4" s="211"/>
      <c r="AF4" s="230" t="s">
        <v>2</v>
      </c>
      <c r="AG4" s="230"/>
      <c r="AH4" s="230"/>
      <c r="AI4" s="230"/>
      <c r="AJ4" s="230"/>
      <c r="AK4" s="230"/>
      <c r="AL4" s="230"/>
      <c r="AM4" s="230"/>
      <c r="AN4" s="211" t="s">
        <v>169</v>
      </c>
      <c r="AO4" s="211"/>
      <c r="AP4" s="211"/>
      <c r="AQ4" s="211"/>
      <c r="AR4" s="211"/>
      <c r="AS4" s="211"/>
      <c r="AT4" s="211"/>
      <c r="AU4" s="211"/>
      <c r="AV4" s="211"/>
      <c r="AW4" s="211"/>
      <c r="AX4" s="211"/>
      <c r="AY4" s="211"/>
      <c r="AZ4" s="211"/>
      <c r="BA4" s="211"/>
      <c r="BB4" s="211"/>
      <c r="BC4" s="211"/>
      <c r="BD4" s="211"/>
      <c r="BE4" s="211"/>
      <c r="BF4" s="231"/>
    </row>
    <row r="5" spans="1:74" ht="21" customHeight="1" thickBot="1">
      <c r="A5" s="186" t="s">
        <v>3</v>
      </c>
      <c r="B5" s="187"/>
      <c r="C5" s="187"/>
      <c r="D5" s="187"/>
      <c r="E5" s="187"/>
      <c r="F5" s="187"/>
      <c r="G5" s="187"/>
      <c r="H5" s="206">
        <v>20</v>
      </c>
      <c r="I5" s="194"/>
      <c r="J5" s="194"/>
      <c r="K5" s="194"/>
      <c r="L5" s="194"/>
      <c r="M5" s="194"/>
      <c r="N5" s="194"/>
      <c r="O5" s="194"/>
      <c r="P5" s="194"/>
      <c r="Q5" s="194"/>
      <c r="R5" s="194"/>
      <c r="S5" s="207" t="s">
        <v>4</v>
      </c>
      <c r="T5" s="208"/>
      <c r="U5" s="208"/>
      <c r="V5" s="208"/>
      <c r="W5" s="208"/>
      <c r="X5" s="208"/>
      <c r="Y5" s="208"/>
      <c r="Z5" s="209"/>
      <c r="AA5" s="206"/>
      <c r="AB5" s="194"/>
      <c r="AC5" s="194"/>
      <c r="AD5" s="194"/>
      <c r="AE5" s="194"/>
      <c r="AF5" s="194"/>
      <c r="AG5" s="194"/>
      <c r="AH5" s="194"/>
      <c r="AI5" s="194"/>
      <c r="AJ5" s="213"/>
      <c r="AK5" s="177" t="s">
        <v>5</v>
      </c>
      <c r="AL5" s="178"/>
      <c r="AM5" s="178"/>
      <c r="AN5" s="178"/>
      <c r="AO5" s="178"/>
      <c r="AP5" s="178"/>
      <c r="AQ5" s="178"/>
      <c r="AR5" s="178"/>
      <c r="AS5" s="179"/>
      <c r="AT5" s="206" t="s">
        <v>84</v>
      </c>
      <c r="AU5" s="194"/>
      <c r="AV5" s="194"/>
      <c r="AW5" s="194" t="str">
        <f>IF($AA$5="","",$AA$5/10)</f>
        <v/>
      </c>
      <c r="AX5" s="194"/>
      <c r="AY5" s="194"/>
      <c r="AZ5" s="194" t="s">
        <v>85</v>
      </c>
      <c r="BA5" s="194"/>
      <c r="BB5" s="194"/>
      <c r="BC5" s="194" t="str">
        <f>IF($AA$5="","",ROUNDDOWN($AA$5/7.5,1))</f>
        <v/>
      </c>
      <c r="BD5" s="194"/>
      <c r="BE5" s="194"/>
      <c r="BF5" s="221"/>
      <c r="BH5" s="161" t="s">
        <v>152</v>
      </c>
      <c r="BI5" s="162" t="s">
        <v>153</v>
      </c>
      <c r="BJ5" s="162" t="s">
        <v>153</v>
      </c>
      <c r="BK5" s="161" t="s">
        <v>152</v>
      </c>
    </row>
    <row r="6" spans="1:74" ht="21" customHeight="1" thickBot="1">
      <c r="A6" s="210" t="s">
        <v>6</v>
      </c>
      <c r="B6" s="190"/>
      <c r="C6" s="190"/>
      <c r="D6" s="190"/>
      <c r="E6" s="190"/>
      <c r="F6" s="190"/>
      <c r="G6" s="190"/>
      <c r="H6" s="190"/>
      <c r="I6" s="190"/>
      <c r="J6" s="190"/>
      <c r="K6" s="190"/>
      <c r="L6" s="190"/>
      <c r="M6" s="190"/>
      <c r="N6" s="190"/>
      <c r="O6" s="190"/>
      <c r="P6" s="190"/>
      <c r="Q6" s="190"/>
      <c r="R6" s="190"/>
      <c r="S6" s="211"/>
      <c r="T6" s="211"/>
      <c r="U6" s="211"/>
      <c r="V6" s="211"/>
      <c r="W6" s="211"/>
      <c r="X6" s="211"/>
      <c r="Y6" s="211"/>
      <c r="Z6" s="211"/>
      <c r="AA6" s="211"/>
      <c r="AB6" s="211"/>
      <c r="AC6" s="211"/>
      <c r="AD6" s="211"/>
      <c r="AE6" s="211"/>
      <c r="AF6" s="190" t="s">
        <v>7</v>
      </c>
      <c r="AG6" s="190"/>
      <c r="AH6" s="190"/>
      <c r="AI6" s="190"/>
      <c r="AJ6" s="190"/>
      <c r="AK6" s="190"/>
      <c r="AL6" s="190"/>
      <c r="AM6" s="190"/>
      <c r="AN6" s="191"/>
      <c r="AO6" s="192"/>
      <c r="AP6" s="192"/>
      <c r="AQ6" s="192"/>
      <c r="AR6" s="192"/>
      <c r="AS6" s="192"/>
      <c r="AT6" s="192"/>
      <c r="AU6" s="192"/>
      <c r="AV6" s="192"/>
      <c r="AW6" s="192"/>
      <c r="AX6" s="192"/>
      <c r="AY6" s="192"/>
      <c r="AZ6" s="192"/>
      <c r="BA6" s="192"/>
      <c r="BB6" s="192"/>
      <c r="BC6" s="192"/>
      <c r="BD6" s="192"/>
      <c r="BE6" s="192"/>
      <c r="BF6" s="193"/>
      <c r="BH6" s="161"/>
      <c r="BI6" s="162"/>
      <c r="BJ6" s="162"/>
      <c r="BK6" s="161"/>
      <c r="BV6" s="72"/>
    </row>
    <row r="7" spans="1:74" ht="21" customHeight="1">
      <c r="A7" s="195" t="s">
        <v>8</v>
      </c>
      <c r="B7" s="196"/>
      <c r="C7" s="196"/>
      <c r="D7" s="196"/>
      <c r="E7" s="196"/>
      <c r="F7" s="196"/>
      <c r="G7" s="188" t="s">
        <v>9</v>
      </c>
      <c r="H7" s="188"/>
      <c r="I7" s="188"/>
      <c r="J7" s="188"/>
      <c r="K7" s="188"/>
      <c r="L7" s="196" t="s">
        <v>10</v>
      </c>
      <c r="M7" s="196"/>
      <c r="N7" s="196"/>
      <c r="O7" s="196"/>
      <c r="P7" s="196"/>
      <c r="Q7" s="196"/>
      <c r="R7" s="200"/>
      <c r="S7" s="195" t="s">
        <v>11</v>
      </c>
      <c r="T7" s="196"/>
      <c r="U7" s="196"/>
      <c r="V7" s="196"/>
      <c r="W7" s="196"/>
      <c r="X7" s="196"/>
      <c r="Y7" s="197"/>
      <c r="Z7" s="195" t="s">
        <v>12</v>
      </c>
      <c r="AA7" s="196"/>
      <c r="AB7" s="196"/>
      <c r="AC7" s="196"/>
      <c r="AD7" s="196"/>
      <c r="AE7" s="196"/>
      <c r="AF7" s="197"/>
      <c r="AG7" s="195" t="s">
        <v>13</v>
      </c>
      <c r="AH7" s="196"/>
      <c r="AI7" s="196"/>
      <c r="AJ7" s="196"/>
      <c r="AK7" s="196"/>
      <c r="AL7" s="196"/>
      <c r="AM7" s="197"/>
      <c r="AN7" s="195" t="s">
        <v>14</v>
      </c>
      <c r="AO7" s="196"/>
      <c r="AP7" s="196"/>
      <c r="AQ7" s="196"/>
      <c r="AR7" s="196"/>
      <c r="AS7" s="196"/>
      <c r="AT7" s="197"/>
      <c r="AU7" s="198" t="s">
        <v>19</v>
      </c>
      <c r="AV7" s="188"/>
      <c r="AW7" s="188"/>
      <c r="AX7" s="188" t="s">
        <v>20</v>
      </c>
      <c r="AY7" s="188"/>
      <c r="AZ7" s="188"/>
      <c r="BA7" s="167" t="s">
        <v>21</v>
      </c>
      <c r="BB7" s="168"/>
      <c r="BC7" s="169"/>
      <c r="BD7" s="188" t="s">
        <v>25</v>
      </c>
      <c r="BE7" s="188"/>
      <c r="BF7" s="227"/>
      <c r="BH7" s="159" t="s">
        <v>150</v>
      </c>
      <c r="BI7" s="160" t="s">
        <v>151</v>
      </c>
      <c r="BJ7" s="292" t="s">
        <v>178</v>
      </c>
      <c r="BK7" s="159" t="s">
        <v>154</v>
      </c>
    </row>
    <row r="8" spans="1:74" ht="21" customHeight="1">
      <c r="A8" s="212"/>
      <c r="B8" s="201"/>
      <c r="C8" s="201"/>
      <c r="D8" s="201"/>
      <c r="E8" s="201"/>
      <c r="F8" s="201"/>
      <c r="G8" s="189"/>
      <c r="H8" s="189"/>
      <c r="I8" s="189"/>
      <c r="J8" s="189"/>
      <c r="K8" s="189"/>
      <c r="L8" s="201"/>
      <c r="M8" s="201"/>
      <c r="N8" s="201"/>
      <c r="O8" s="201"/>
      <c r="P8" s="201"/>
      <c r="Q8" s="201"/>
      <c r="R8" s="202"/>
      <c r="S8" s="37">
        <f>DATE($BV$1,$BV$2,COLUMN()-18)</f>
        <v>44287</v>
      </c>
      <c r="T8" s="38">
        <f t="shared" ref="T8:AS8" si="0">DATE($BV$1,$BV$2,COLUMN()-18)</f>
        <v>44288</v>
      </c>
      <c r="U8" s="38">
        <f t="shared" si="0"/>
        <v>44289</v>
      </c>
      <c r="V8" s="38">
        <f t="shared" si="0"/>
        <v>44290</v>
      </c>
      <c r="W8" s="38">
        <f t="shared" si="0"/>
        <v>44291</v>
      </c>
      <c r="X8" s="38">
        <f t="shared" si="0"/>
        <v>44292</v>
      </c>
      <c r="Y8" s="39">
        <f t="shared" si="0"/>
        <v>44293</v>
      </c>
      <c r="Z8" s="37">
        <f t="shared" si="0"/>
        <v>44294</v>
      </c>
      <c r="AA8" s="38">
        <f t="shared" si="0"/>
        <v>44295</v>
      </c>
      <c r="AB8" s="38">
        <f t="shared" si="0"/>
        <v>44296</v>
      </c>
      <c r="AC8" s="38">
        <f t="shared" si="0"/>
        <v>44297</v>
      </c>
      <c r="AD8" s="38">
        <f t="shared" si="0"/>
        <v>44298</v>
      </c>
      <c r="AE8" s="38">
        <f t="shared" si="0"/>
        <v>44299</v>
      </c>
      <c r="AF8" s="39">
        <f t="shared" si="0"/>
        <v>44300</v>
      </c>
      <c r="AG8" s="37">
        <f t="shared" si="0"/>
        <v>44301</v>
      </c>
      <c r="AH8" s="38">
        <f t="shared" si="0"/>
        <v>44302</v>
      </c>
      <c r="AI8" s="38">
        <f t="shared" si="0"/>
        <v>44303</v>
      </c>
      <c r="AJ8" s="38">
        <f t="shared" si="0"/>
        <v>44304</v>
      </c>
      <c r="AK8" s="38">
        <f t="shared" si="0"/>
        <v>44305</v>
      </c>
      <c r="AL8" s="38">
        <f t="shared" si="0"/>
        <v>44306</v>
      </c>
      <c r="AM8" s="39">
        <f t="shared" si="0"/>
        <v>44307</v>
      </c>
      <c r="AN8" s="37">
        <f t="shared" si="0"/>
        <v>44308</v>
      </c>
      <c r="AO8" s="38">
        <f t="shared" si="0"/>
        <v>44309</v>
      </c>
      <c r="AP8" s="38">
        <f t="shared" si="0"/>
        <v>44310</v>
      </c>
      <c r="AQ8" s="38">
        <f t="shared" si="0"/>
        <v>44311</v>
      </c>
      <c r="AR8" s="38">
        <f t="shared" si="0"/>
        <v>44312</v>
      </c>
      <c r="AS8" s="38">
        <f t="shared" si="0"/>
        <v>44313</v>
      </c>
      <c r="AT8" s="39">
        <f>DATE($BV$1,$BV$2,COLUMN()-18)</f>
        <v>44314</v>
      </c>
      <c r="AU8" s="199"/>
      <c r="AV8" s="189"/>
      <c r="AW8" s="189"/>
      <c r="AX8" s="189"/>
      <c r="AY8" s="189"/>
      <c r="AZ8" s="189"/>
      <c r="BA8" s="170"/>
      <c r="BB8" s="171"/>
      <c r="BC8" s="172"/>
      <c r="BD8" s="189"/>
      <c r="BE8" s="189"/>
      <c r="BF8" s="228"/>
      <c r="BH8" s="159"/>
      <c r="BI8" s="160"/>
      <c r="BJ8" s="293"/>
      <c r="BK8" s="159"/>
    </row>
    <row r="9" spans="1:74" ht="21" customHeight="1">
      <c r="A9" s="212"/>
      <c r="B9" s="201"/>
      <c r="C9" s="201"/>
      <c r="D9" s="201"/>
      <c r="E9" s="201"/>
      <c r="F9" s="201"/>
      <c r="G9" s="189"/>
      <c r="H9" s="189"/>
      <c r="I9" s="189"/>
      <c r="J9" s="189"/>
      <c r="K9" s="189"/>
      <c r="L9" s="201"/>
      <c r="M9" s="201"/>
      <c r="N9" s="201"/>
      <c r="O9" s="201"/>
      <c r="P9" s="201"/>
      <c r="Q9" s="201"/>
      <c r="R9" s="202"/>
      <c r="S9" s="44" t="str">
        <f>TEXT(S8,"aaa")</f>
        <v>木</v>
      </c>
      <c r="T9" s="45" t="str">
        <f t="shared" ref="T9:AT9" si="1">TEXT(T8,"aaa")</f>
        <v>金</v>
      </c>
      <c r="U9" s="45" t="str">
        <f t="shared" si="1"/>
        <v>土</v>
      </c>
      <c r="V9" s="45" t="str">
        <f t="shared" si="1"/>
        <v>日</v>
      </c>
      <c r="W9" s="45" t="str">
        <f t="shared" si="1"/>
        <v>月</v>
      </c>
      <c r="X9" s="45" t="str">
        <f t="shared" si="1"/>
        <v>火</v>
      </c>
      <c r="Y9" s="46" t="str">
        <f t="shared" si="1"/>
        <v>水</v>
      </c>
      <c r="Z9" s="6" t="str">
        <f t="shared" si="1"/>
        <v>木</v>
      </c>
      <c r="AA9" s="40" t="str">
        <f t="shared" si="1"/>
        <v>金</v>
      </c>
      <c r="AB9" s="40" t="str">
        <f t="shared" si="1"/>
        <v>土</v>
      </c>
      <c r="AC9" s="40" t="str">
        <f t="shared" si="1"/>
        <v>日</v>
      </c>
      <c r="AD9" s="40" t="str">
        <f t="shared" si="1"/>
        <v>月</v>
      </c>
      <c r="AE9" s="40" t="str">
        <f t="shared" si="1"/>
        <v>火</v>
      </c>
      <c r="AF9" s="41" t="str">
        <f t="shared" si="1"/>
        <v>水</v>
      </c>
      <c r="AG9" s="6" t="str">
        <f t="shared" si="1"/>
        <v>木</v>
      </c>
      <c r="AH9" s="40" t="str">
        <f t="shared" si="1"/>
        <v>金</v>
      </c>
      <c r="AI9" s="40" t="str">
        <f t="shared" si="1"/>
        <v>土</v>
      </c>
      <c r="AJ9" s="40" t="str">
        <f t="shared" si="1"/>
        <v>日</v>
      </c>
      <c r="AK9" s="40" t="str">
        <f t="shared" si="1"/>
        <v>月</v>
      </c>
      <c r="AL9" s="40" t="str">
        <f t="shared" si="1"/>
        <v>火</v>
      </c>
      <c r="AM9" s="41" t="str">
        <f t="shared" si="1"/>
        <v>水</v>
      </c>
      <c r="AN9" s="6" t="str">
        <f t="shared" si="1"/>
        <v>木</v>
      </c>
      <c r="AO9" s="40" t="str">
        <f t="shared" si="1"/>
        <v>金</v>
      </c>
      <c r="AP9" s="40" t="str">
        <f t="shared" si="1"/>
        <v>土</v>
      </c>
      <c r="AQ9" s="40" t="str">
        <f t="shared" si="1"/>
        <v>日</v>
      </c>
      <c r="AR9" s="40" t="str">
        <f t="shared" si="1"/>
        <v>月</v>
      </c>
      <c r="AS9" s="40" t="str">
        <f t="shared" si="1"/>
        <v>火</v>
      </c>
      <c r="AT9" s="41" t="str">
        <f t="shared" si="1"/>
        <v>水</v>
      </c>
      <c r="AU9" s="199"/>
      <c r="AV9" s="189"/>
      <c r="AW9" s="189"/>
      <c r="AX9" s="189"/>
      <c r="AY9" s="189"/>
      <c r="AZ9" s="189"/>
      <c r="BA9" s="173"/>
      <c r="BB9" s="174"/>
      <c r="BC9" s="175"/>
      <c r="BD9" s="189"/>
      <c r="BE9" s="189"/>
      <c r="BF9" s="228"/>
      <c r="BH9" s="159"/>
      <c r="BI9" s="160"/>
      <c r="BJ9" s="294"/>
      <c r="BK9" s="159"/>
    </row>
    <row r="10" spans="1:74" ht="17.25" customHeight="1">
      <c r="A10" s="180" t="s">
        <v>41</v>
      </c>
      <c r="B10" s="181"/>
      <c r="C10" s="181"/>
      <c r="D10" s="181"/>
      <c r="E10" s="181"/>
      <c r="F10" s="181"/>
      <c r="G10" s="247"/>
      <c r="H10" s="247"/>
      <c r="I10" s="247"/>
      <c r="J10" s="247"/>
      <c r="K10" s="247"/>
      <c r="L10" s="248"/>
      <c r="M10" s="248"/>
      <c r="N10" s="248"/>
      <c r="O10" s="248"/>
      <c r="P10" s="248"/>
      <c r="Q10" s="248"/>
      <c r="R10" s="249"/>
      <c r="S10" s="74" t="str">
        <f t="shared" ref="S10:AB22" si="2">IF($L10="","",IF(OR(S$9="土",S$9="日",COUNTIF(祝日表,S$25)&gt;0),"",$BJ10))</f>
        <v/>
      </c>
      <c r="T10" s="75" t="str">
        <f t="shared" si="2"/>
        <v/>
      </c>
      <c r="U10" s="75" t="str">
        <f t="shared" si="2"/>
        <v/>
      </c>
      <c r="V10" s="75" t="str">
        <f t="shared" si="2"/>
        <v/>
      </c>
      <c r="W10" s="75" t="str">
        <f t="shared" si="2"/>
        <v/>
      </c>
      <c r="X10" s="75" t="str">
        <f t="shared" si="2"/>
        <v/>
      </c>
      <c r="Y10" s="76" t="str">
        <f t="shared" si="2"/>
        <v/>
      </c>
      <c r="Z10" s="74" t="str">
        <f t="shared" si="2"/>
        <v/>
      </c>
      <c r="AA10" s="75" t="str">
        <f t="shared" si="2"/>
        <v/>
      </c>
      <c r="AB10" s="75" t="str">
        <f t="shared" si="2"/>
        <v/>
      </c>
      <c r="AC10" s="75" t="str">
        <f t="shared" ref="AC10:AL22" si="3">IF($L10="","",IF(OR(AC$9="土",AC$9="日",COUNTIF(祝日表,AC$25)&gt;0),"",$BJ10))</f>
        <v/>
      </c>
      <c r="AD10" s="75" t="str">
        <f t="shared" si="3"/>
        <v/>
      </c>
      <c r="AE10" s="75" t="str">
        <f t="shared" si="3"/>
        <v/>
      </c>
      <c r="AF10" s="76" t="str">
        <f t="shared" si="3"/>
        <v/>
      </c>
      <c r="AG10" s="74" t="str">
        <f t="shared" si="3"/>
        <v/>
      </c>
      <c r="AH10" s="75" t="str">
        <f t="shared" si="3"/>
        <v/>
      </c>
      <c r="AI10" s="75" t="str">
        <f t="shared" si="3"/>
        <v/>
      </c>
      <c r="AJ10" s="75" t="str">
        <f t="shared" si="3"/>
        <v/>
      </c>
      <c r="AK10" s="75" t="str">
        <f t="shared" si="3"/>
        <v/>
      </c>
      <c r="AL10" s="75" t="str">
        <f t="shared" si="3"/>
        <v/>
      </c>
      <c r="AM10" s="76" t="str">
        <f t="shared" ref="AM10:AT22" si="4">IF($L10="","",IF(OR(AM$9="土",AM$9="日",COUNTIF(祝日表,AM$25)&gt;0),"",$BJ10))</f>
        <v/>
      </c>
      <c r="AN10" s="74" t="str">
        <f t="shared" si="4"/>
        <v/>
      </c>
      <c r="AO10" s="75" t="str">
        <f t="shared" si="4"/>
        <v/>
      </c>
      <c r="AP10" s="75" t="str">
        <f t="shared" si="4"/>
        <v/>
      </c>
      <c r="AQ10" s="75" t="str">
        <f t="shared" si="4"/>
        <v/>
      </c>
      <c r="AR10" s="75" t="str">
        <f t="shared" si="4"/>
        <v/>
      </c>
      <c r="AS10" s="75" t="str">
        <f t="shared" si="4"/>
        <v/>
      </c>
      <c r="AT10" s="76" t="str">
        <f t="shared" si="4"/>
        <v/>
      </c>
      <c r="AU10" s="184" t="str">
        <f>IF($BI10="",IF(BH10=0,"",$BH10*$BK10),$BI10)</f>
        <v/>
      </c>
      <c r="AV10" s="184"/>
      <c r="AW10" s="185"/>
      <c r="AX10" s="163" t="str">
        <f>IF($AU10="","",ROUNDDOWN($AU10/4,1))</f>
        <v/>
      </c>
      <c r="AY10" s="164"/>
      <c r="AZ10" s="165"/>
      <c r="BA10" s="163" t="str">
        <f>IF($AU10="","",$BA$23)</f>
        <v/>
      </c>
      <c r="BB10" s="164"/>
      <c r="BC10" s="165"/>
      <c r="BD10" s="163" t="str">
        <f t="shared" ref="BD10:BD21" si="5">IF(AX10="","",ROUNDDOWN(AX10/$AU$23,1))</f>
        <v/>
      </c>
      <c r="BE10" s="164"/>
      <c r="BF10" s="166"/>
      <c r="BH10" s="146">
        <f>28-COUNTBLANK($S10:$AT10)</f>
        <v>0</v>
      </c>
      <c r="BI10" s="145"/>
      <c r="BJ10" s="145"/>
      <c r="BK10" s="146" t="str">
        <f>IF($BJ10="","",IF($BJ10="Ａ",$N$26,IF($BJ10="Ｂ",$W$26,IF($BJ10="Ｃ",$AF$26,IF($BJ10="Ｄ",$AO$26,IF($BJ10="Ｅ",$AY$26,IF($BJ10="Ｆ",$N$27)))))))</f>
        <v/>
      </c>
      <c r="BO10" s="224"/>
      <c r="BP10" s="224"/>
      <c r="BQ10" s="224"/>
      <c r="BR10" s="224"/>
    </row>
    <row r="11" spans="1:74" ht="17.25" customHeight="1">
      <c r="A11" s="180" t="s">
        <v>82</v>
      </c>
      <c r="B11" s="181"/>
      <c r="C11" s="181"/>
      <c r="D11" s="181"/>
      <c r="E11" s="181"/>
      <c r="F11" s="181"/>
      <c r="G11" s="247"/>
      <c r="H11" s="247"/>
      <c r="I11" s="247"/>
      <c r="J11" s="247"/>
      <c r="K11" s="247"/>
      <c r="L11" s="248"/>
      <c r="M11" s="248"/>
      <c r="N11" s="248"/>
      <c r="O11" s="248"/>
      <c r="P11" s="248"/>
      <c r="Q11" s="248"/>
      <c r="R11" s="249"/>
      <c r="S11" s="74" t="str">
        <f t="shared" si="2"/>
        <v/>
      </c>
      <c r="T11" s="75" t="str">
        <f t="shared" si="2"/>
        <v/>
      </c>
      <c r="U11" s="75" t="str">
        <f t="shared" si="2"/>
        <v/>
      </c>
      <c r="V11" s="75" t="str">
        <f t="shared" si="2"/>
        <v/>
      </c>
      <c r="W11" s="75" t="str">
        <f t="shared" si="2"/>
        <v/>
      </c>
      <c r="X11" s="75" t="str">
        <f t="shared" si="2"/>
        <v/>
      </c>
      <c r="Y11" s="76" t="str">
        <f t="shared" si="2"/>
        <v/>
      </c>
      <c r="Z11" s="74" t="str">
        <f t="shared" si="2"/>
        <v/>
      </c>
      <c r="AA11" s="75" t="str">
        <f t="shared" si="2"/>
        <v/>
      </c>
      <c r="AB11" s="75" t="str">
        <f t="shared" si="2"/>
        <v/>
      </c>
      <c r="AC11" s="75" t="str">
        <f t="shared" si="3"/>
        <v/>
      </c>
      <c r="AD11" s="75" t="str">
        <f t="shared" si="3"/>
        <v/>
      </c>
      <c r="AE11" s="75" t="str">
        <f t="shared" si="3"/>
        <v/>
      </c>
      <c r="AF11" s="76" t="str">
        <f t="shared" si="3"/>
        <v/>
      </c>
      <c r="AG11" s="74" t="str">
        <f t="shared" si="3"/>
        <v/>
      </c>
      <c r="AH11" s="75" t="str">
        <f t="shared" si="3"/>
        <v/>
      </c>
      <c r="AI11" s="75" t="str">
        <f t="shared" si="3"/>
        <v/>
      </c>
      <c r="AJ11" s="75" t="str">
        <f t="shared" si="3"/>
        <v/>
      </c>
      <c r="AK11" s="75" t="str">
        <f t="shared" si="3"/>
        <v/>
      </c>
      <c r="AL11" s="75" t="str">
        <f t="shared" si="3"/>
        <v/>
      </c>
      <c r="AM11" s="76" t="str">
        <f t="shared" si="4"/>
        <v/>
      </c>
      <c r="AN11" s="74" t="str">
        <f t="shared" si="4"/>
        <v/>
      </c>
      <c r="AO11" s="75" t="str">
        <f t="shared" si="4"/>
        <v/>
      </c>
      <c r="AP11" s="75" t="str">
        <f t="shared" si="4"/>
        <v/>
      </c>
      <c r="AQ11" s="75" t="str">
        <f t="shared" si="4"/>
        <v/>
      </c>
      <c r="AR11" s="75" t="str">
        <f t="shared" si="4"/>
        <v/>
      </c>
      <c r="AS11" s="75" t="str">
        <f t="shared" si="4"/>
        <v/>
      </c>
      <c r="AT11" s="76" t="str">
        <f t="shared" si="4"/>
        <v/>
      </c>
      <c r="AU11" s="184" t="str">
        <f t="shared" ref="AU11:AU22" si="6">IF($BI11="",IF(BH11=0,"",$BH11*$BK11),$BI11)</f>
        <v/>
      </c>
      <c r="AV11" s="184"/>
      <c r="AW11" s="185"/>
      <c r="AX11" s="163" t="str">
        <f t="shared" ref="AX11:AX22" si="7">IF($AU11="","",ROUNDDOWN($AU11/4,1))</f>
        <v/>
      </c>
      <c r="AY11" s="164"/>
      <c r="AZ11" s="165"/>
      <c r="BA11" s="163" t="str">
        <f t="shared" ref="BA11:BA19" si="8">IF($AU11="","",$BA$23)</f>
        <v/>
      </c>
      <c r="BB11" s="164"/>
      <c r="BC11" s="165"/>
      <c r="BD11" s="163" t="str">
        <f t="shared" si="5"/>
        <v/>
      </c>
      <c r="BE11" s="164"/>
      <c r="BF11" s="166"/>
      <c r="BH11" s="146">
        <f t="shared" ref="BH11:BH22" si="9">28-COUNTBLANK($S11:$AT11)</f>
        <v>0</v>
      </c>
      <c r="BI11" s="145"/>
      <c r="BJ11" s="145"/>
      <c r="BK11" s="146" t="str">
        <f t="shared" ref="BK11:BK22" si="10">IF($BJ11="","",IF($BJ11="Ａ",$N$26,IF($BJ11="Ｂ",$W$26,IF($BJ11="Ｃ",$AF$26,IF($BJ11="Ｄ",$AO$26,IF($BJ11="Ｅ",$AY$26,IF($BJ11="Ｆ",$N$27)))))))</f>
        <v/>
      </c>
    </row>
    <row r="12" spans="1:74" ht="17.25" customHeight="1">
      <c r="A12" s="180"/>
      <c r="B12" s="181"/>
      <c r="C12" s="181"/>
      <c r="D12" s="181"/>
      <c r="E12" s="181"/>
      <c r="F12" s="181"/>
      <c r="G12" s="248"/>
      <c r="H12" s="248"/>
      <c r="I12" s="248"/>
      <c r="J12" s="248"/>
      <c r="K12" s="248"/>
      <c r="L12" s="248"/>
      <c r="M12" s="248"/>
      <c r="N12" s="248"/>
      <c r="O12" s="248"/>
      <c r="P12" s="248"/>
      <c r="Q12" s="248"/>
      <c r="R12" s="249"/>
      <c r="S12" s="74" t="str">
        <f t="shared" si="2"/>
        <v/>
      </c>
      <c r="T12" s="75" t="str">
        <f t="shared" si="2"/>
        <v/>
      </c>
      <c r="U12" s="75" t="str">
        <f t="shared" si="2"/>
        <v/>
      </c>
      <c r="V12" s="75" t="str">
        <f t="shared" si="2"/>
        <v/>
      </c>
      <c r="W12" s="75" t="str">
        <f t="shared" si="2"/>
        <v/>
      </c>
      <c r="X12" s="75" t="str">
        <f t="shared" si="2"/>
        <v/>
      </c>
      <c r="Y12" s="76" t="str">
        <f t="shared" si="2"/>
        <v/>
      </c>
      <c r="Z12" s="74" t="str">
        <f t="shared" si="2"/>
        <v/>
      </c>
      <c r="AA12" s="75" t="str">
        <f t="shared" si="2"/>
        <v/>
      </c>
      <c r="AB12" s="75" t="str">
        <f t="shared" si="2"/>
        <v/>
      </c>
      <c r="AC12" s="75" t="str">
        <f t="shared" si="3"/>
        <v/>
      </c>
      <c r="AD12" s="75" t="str">
        <f t="shared" si="3"/>
        <v/>
      </c>
      <c r="AE12" s="75" t="str">
        <f t="shared" si="3"/>
        <v/>
      </c>
      <c r="AF12" s="76" t="str">
        <f t="shared" si="3"/>
        <v/>
      </c>
      <c r="AG12" s="74" t="str">
        <f t="shared" si="3"/>
        <v/>
      </c>
      <c r="AH12" s="75" t="str">
        <f t="shared" si="3"/>
        <v/>
      </c>
      <c r="AI12" s="75" t="str">
        <f t="shared" si="3"/>
        <v/>
      </c>
      <c r="AJ12" s="75" t="str">
        <f t="shared" si="3"/>
        <v/>
      </c>
      <c r="AK12" s="75" t="str">
        <f t="shared" si="3"/>
        <v/>
      </c>
      <c r="AL12" s="75" t="str">
        <f t="shared" si="3"/>
        <v/>
      </c>
      <c r="AM12" s="76" t="str">
        <f t="shared" si="4"/>
        <v/>
      </c>
      <c r="AN12" s="74" t="str">
        <f t="shared" si="4"/>
        <v/>
      </c>
      <c r="AO12" s="75" t="str">
        <f t="shared" si="4"/>
        <v/>
      </c>
      <c r="AP12" s="75" t="str">
        <f t="shared" si="4"/>
        <v/>
      </c>
      <c r="AQ12" s="75" t="str">
        <f t="shared" si="4"/>
        <v/>
      </c>
      <c r="AR12" s="75" t="str">
        <f t="shared" si="4"/>
        <v/>
      </c>
      <c r="AS12" s="75" t="str">
        <f t="shared" si="4"/>
        <v/>
      </c>
      <c r="AT12" s="76" t="str">
        <f t="shared" si="4"/>
        <v/>
      </c>
      <c r="AU12" s="184" t="str">
        <f t="shared" si="6"/>
        <v/>
      </c>
      <c r="AV12" s="184"/>
      <c r="AW12" s="185"/>
      <c r="AX12" s="163" t="str">
        <f t="shared" si="7"/>
        <v/>
      </c>
      <c r="AY12" s="164"/>
      <c r="AZ12" s="165"/>
      <c r="BA12" s="163" t="str">
        <f t="shared" si="8"/>
        <v/>
      </c>
      <c r="BB12" s="164"/>
      <c r="BC12" s="165"/>
      <c r="BD12" s="163" t="str">
        <f t="shared" si="5"/>
        <v/>
      </c>
      <c r="BE12" s="164"/>
      <c r="BF12" s="166"/>
      <c r="BH12" s="146">
        <f t="shared" si="9"/>
        <v>0</v>
      </c>
      <c r="BI12" s="145"/>
      <c r="BJ12" s="145"/>
      <c r="BK12" s="146" t="str">
        <f t="shared" si="10"/>
        <v/>
      </c>
    </row>
    <row r="13" spans="1:74" ht="17.25" customHeight="1">
      <c r="A13" s="180" t="s">
        <v>66</v>
      </c>
      <c r="B13" s="181"/>
      <c r="C13" s="181"/>
      <c r="D13" s="181"/>
      <c r="E13" s="181"/>
      <c r="F13" s="181"/>
      <c r="G13" s="247"/>
      <c r="H13" s="247"/>
      <c r="I13" s="247"/>
      <c r="J13" s="247"/>
      <c r="K13" s="247"/>
      <c r="L13" s="248"/>
      <c r="M13" s="248"/>
      <c r="N13" s="248"/>
      <c r="O13" s="248"/>
      <c r="P13" s="248"/>
      <c r="Q13" s="248"/>
      <c r="R13" s="249"/>
      <c r="S13" s="74" t="str">
        <f t="shared" si="2"/>
        <v/>
      </c>
      <c r="T13" s="75" t="str">
        <f t="shared" si="2"/>
        <v/>
      </c>
      <c r="U13" s="75" t="str">
        <f t="shared" si="2"/>
        <v/>
      </c>
      <c r="V13" s="75" t="str">
        <f t="shared" si="2"/>
        <v/>
      </c>
      <c r="W13" s="75" t="str">
        <f t="shared" si="2"/>
        <v/>
      </c>
      <c r="X13" s="75" t="str">
        <f t="shared" si="2"/>
        <v/>
      </c>
      <c r="Y13" s="76" t="str">
        <f t="shared" si="2"/>
        <v/>
      </c>
      <c r="Z13" s="74" t="str">
        <f t="shared" si="2"/>
        <v/>
      </c>
      <c r="AA13" s="75" t="str">
        <f t="shared" si="2"/>
        <v/>
      </c>
      <c r="AB13" s="75" t="str">
        <f t="shared" si="2"/>
        <v/>
      </c>
      <c r="AC13" s="75" t="str">
        <f t="shared" si="3"/>
        <v/>
      </c>
      <c r="AD13" s="75" t="str">
        <f t="shared" si="3"/>
        <v/>
      </c>
      <c r="AE13" s="75" t="str">
        <f t="shared" si="3"/>
        <v/>
      </c>
      <c r="AF13" s="76" t="str">
        <f t="shared" si="3"/>
        <v/>
      </c>
      <c r="AG13" s="74" t="str">
        <f t="shared" si="3"/>
        <v/>
      </c>
      <c r="AH13" s="75" t="str">
        <f t="shared" si="3"/>
        <v/>
      </c>
      <c r="AI13" s="75" t="str">
        <f t="shared" si="3"/>
        <v/>
      </c>
      <c r="AJ13" s="75" t="str">
        <f t="shared" si="3"/>
        <v/>
      </c>
      <c r="AK13" s="75" t="str">
        <f t="shared" si="3"/>
        <v/>
      </c>
      <c r="AL13" s="75" t="str">
        <f t="shared" si="3"/>
        <v/>
      </c>
      <c r="AM13" s="76" t="str">
        <f t="shared" si="4"/>
        <v/>
      </c>
      <c r="AN13" s="74" t="str">
        <f t="shared" si="4"/>
        <v/>
      </c>
      <c r="AO13" s="75" t="str">
        <f t="shared" si="4"/>
        <v/>
      </c>
      <c r="AP13" s="75" t="str">
        <f t="shared" si="4"/>
        <v/>
      </c>
      <c r="AQ13" s="75" t="str">
        <f t="shared" si="4"/>
        <v/>
      </c>
      <c r="AR13" s="75" t="str">
        <f t="shared" si="4"/>
        <v/>
      </c>
      <c r="AS13" s="75" t="str">
        <f t="shared" si="4"/>
        <v/>
      </c>
      <c r="AT13" s="76" t="str">
        <f t="shared" si="4"/>
        <v/>
      </c>
      <c r="AU13" s="184" t="str">
        <f>IF($BI13="",IF(BH13=0,"",$BH13*$BK13),$BI13)</f>
        <v/>
      </c>
      <c r="AV13" s="184"/>
      <c r="AW13" s="185"/>
      <c r="AX13" s="163" t="str">
        <f t="shared" si="7"/>
        <v/>
      </c>
      <c r="AY13" s="164"/>
      <c r="AZ13" s="165"/>
      <c r="BA13" s="163" t="str">
        <f t="shared" si="8"/>
        <v/>
      </c>
      <c r="BB13" s="164"/>
      <c r="BC13" s="165"/>
      <c r="BD13" s="163" t="str">
        <f t="shared" si="5"/>
        <v/>
      </c>
      <c r="BE13" s="164"/>
      <c r="BF13" s="166"/>
      <c r="BH13" s="146">
        <f>28-COUNTBLANK($S13:$AT13)</f>
        <v>0</v>
      </c>
      <c r="BI13" s="145"/>
      <c r="BJ13" s="145"/>
      <c r="BK13" s="146" t="str">
        <f t="shared" si="10"/>
        <v/>
      </c>
    </row>
    <row r="14" spans="1:74" ht="17.25" customHeight="1">
      <c r="A14" s="180" t="s">
        <v>118</v>
      </c>
      <c r="B14" s="181"/>
      <c r="C14" s="181"/>
      <c r="D14" s="181"/>
      <c r="E14" s="181"/>
      <c r="F14" s="181"/>
      <c r="G14" s="247"/>
      <c r="H14" s="247"/>
      <c r="I14" s="247"/>
      <c r="J14" s="247"/>
      <c r="K14" s="247"/>
      <c r="L14" s="248"/>
      <c r="M14" s="248"/>
      <c r="N14" s="248"/>
      <c r="O14" s="248"/>
      <c r="P14" s="248"/>
      <c r="Q14" s="248"/>
      <c r="R14" s="249"/>
      <c r="S14" s="74" t="str">
        <f t="shared" si="2"/>
        <v/>
      </c>
      <c r="T14" s="75" t="str">
        <f t="shared" si="2"/>
        <v/>
      </c>
      <c r="U14" s="75" t="str">
        <f t="shared" si="2"/>
        <v/>
      </c>
      <c r="V14" s="75" t="str">
        <f t="shared" si="2"/>
        <v/>
      </c>
      <c r="W14" s="75" t="str">
        <f t="shared" si="2"/>
        <v/>
      </c>
      <c r="X14" s="75" t="str">
        <f t="shared" si="2"/>
        <v/>
      </c>
      <c r="Y14" s="76" t="str">
        <f t="shared" si="2"/>
        <v/>
      </c>
      <c r="Z14" s="74" t="str">
        <f t="shared" si="2"/>
        <v/>
      </c>
      <c r="AA14" s="75" t="str">
        <f t="shared" si="2"/>
        <v/>
      </c>
      <c r="AB14" s="75" t="str">
        <f t="shared" si="2"/>
        <v/>
      </c>
      <c r="AC14" s="75" t="str">
        <f t="shared" si="3"/>
        <v/>
      </c>
      <c r="AD14" s="75" t="str">
        <f t="shared" si="3"/>
        <v/>
      </c>
      <c r="AE14" s="75" t="str">
        <f t="shared" si="3"/>
        <v/>
      </c>
      <c r="AF14" s="76" t="str">
        <f t="shared" si="3"/>
        <v/>
      </c>
      <c r="AG14" s="74" t="str">
        <f t="shared" si="3"/>
        <v/>
      </c>
      <c r="AH14" s="75" t="str">
        <f t="shared" si="3"/>
        <v/>
      </c>
      <c r="AI14" s="75" t="str">
        <f t="shared" si="3"/>
        <v/>
      </c>
      <c r="AJ14" s="75" t="str">
        <f t="shared" si="3"/>
        <v/>
      </c>
      <c r="AK14" s="75" t="str">
        <f t="shared" si="3"/>
        <v/>
      </c>
      <c r="AL14" s="75" t="str">
        <f t="shared" si="3"/>
        <v/>
      </c>
      <c r="AM14" s="76" t="str">
        <f t="shared" si="4"/>
        <v/>
      </c>
      <c r="AN14" s="74" t="str">
        <f t="shared" si="4"/>
        <v/>
      </c>
      <c r="AO14" s="75" t="str">
        <f t="shared" si="4"/>
        <v/>
      </c>
      <c r="AP14" s="75" t="str">
        <f t="shared" si="4"/>
        <v/>
      </c>
      <c r="AQ14" s="75" t="str">
        <f t="shared" si="4"/>
        <v/>
      </c>
      <c r="AR14" s="75" t="str">
        <f t="shared" si="4"/>
        <v/>
      </c>
      <c r="AS14" s="75" t="str">
        <f t="shared" si="4"/>
        <v/>
      </c>
      <c r="AT14" s="76" t="str">
        <f t="shared" si="4"/>
        <v/>
      </c>
      <c r="AU14" s="184" t="str">
        <f t="shared" si="6"/>
        <v/>
      </c>
      <c r="AV14" s="184"/>
      <c r="AW14" s="185"/>
      <c r="AX14" s="163" t="str">
        <f t="shared" si="7"/>
        <v/>
      </c>
      <c r="AY14" s="164"/>
      <c r="AZ14" s="165"/>
      <c r="BA14" s="163" t="str">
        <f t="shared" si="8"/>
        <v/>
      </c>
      <c r="BB14" s="164"/>
      <c r="BC14" s="165"/>
      <c r="BD14" s="163" t="str">
        <f t="shared" si="5"/>
        <v/>
      </c>
      <c r="BE14" s="164"/>
      <c r="BF14" s="166"/>
      <c r="BH14" s="146">
        <f t="shared" si="9"/>
        <v>0</v>
      </c>
      <c r="BI14" s="145"/>
      <c r="BJ14" s="145"/>
      <c r="BK14" s="146" t="str">
        <f t="shared" si="10"/>
        <v/>
      </c>
    </row>
    <row r="15" spans="1:74" ht="17.25" customHeight="1">
      <c r="A15" s="180"/>
      <c r="B15" s="181"/>
      <c r="C15" s="181"/>
      <c r="D15" s="181"/>
      <c r="E15" s="181"/>
      <c r="F15" s="181"/>
      <c r="G15" s="247"/>
      <c r="H15" s="247"/>
      <c r="I15" s="247"/>
      <c r="J15" s="247"/>
      <c r="K15" s="247"/>
      <c r="L15" s="248"/>
      <c r="M15" s="248"/>
      <c r="N15" s="248"/>
      <c r="O15" s="248"/>
      <c r="P15" s="248"/>
      <c r="Q15" s="248"/>
      <c r="R15" s="249"/>
      <c r="S15" s="74" t="str">
        <f t="shared" si="2"/>
        <v/>
      </c>
      <c r="T15" s="75" t="str">
        <f t="shared" si="2"/>
        <v/>
      </c>
      <c r="U15" s="75" t="str">
        <f t="shared" si="2"/>
        <v/>
      </c>
      <c r="V15" s="75" t="str">
        <f t="shared" si="2"/>
        <v/>
      </c>
      <c r="W15" s="75" t="str">
        <f t="shared" si="2"/>
        <v/>
      </c>
      <c r="X15" s="75" t="str">
        <f t="shared" si="2"/>
        <v/>
      </c>
      <c r="Y15" s="76" t="str">
        <f t="shared" si="2"/>
        <v/>
      </c>
      <c r="Z15" s="74" t="str">
        <f t="shared" si="2"/>
        <v/>
      </c>
      <c r="AA15" s="75" t="str">
        <f t="shared" si="2"/>
        <v/>
      </c>
      <c r="AB15" s="75" t="str">
        <f t="shared" si="2"/>
        <v/>
      </c>
      <c r="AC15" s="75" t="str">
        <f t="shared" si="3"/>
        <v/>
      </c>
      <c r="AD15" s="75" t="str">
        <f t="shared" si="3"/>
        <v/>
      </c>
      <c r="AE15" s="75" t="str">
        <f t="shared" si="3"/>
        <v/>
      </c>
      <c r="AF15" s="76" t="str">
        <f t="shared" si="3"/>
        <v/>
      </c>
      <c r="AG15" s="74" t="str">
        <f t="shared" si="3"/>
        <v/>
      </c>
      <c r="AH15" s="75" t="str">
        <f t="shared" si="3"/>
        <v/>
      </c>
      <c r="AI15" s="75" t="str">
        <f t="shared" si="3"/>
        <v/>
      </c>
      <c r="AJ15" s="75" t="str">
        <f t="shared" si="3"/>
        <v/>
      </c>
      <c r="AK15" s="75" t="str">
        <f t="shared" si="3"/>
        <v/>
      </c>
      <c r="AL15" s="75" t="str">
        <f t="shared" si="3"/>
        <v/>
      </c>
      <c r="AM15" s="76" t="str">
        <f t="shared" si="4"/>
        <v/>
      </c>
      <c r="AN15" s="74" t="str">
        <f t="shared" si="4"/>
        <v/>
      </c>
      <c r="AO15" s="75" t="str">
        <f t="shared" si="4"/>
        <v/>
      </c>
      <c r="AP15" s="75" t="str">
        <f t="shared" si="4"/>
        <v/>
      </c>
      <c r="AQ15" s="75" t="str">
        <f t="shared" si="4"/>
        <v/>
      </c>
      <c r="AR15" s="75" t="str">
        <f t="shared" si="4"/>
        <v/>
      </c>
      <c r="AS15" s="75" t="str">
        <f t="shared" si="4"/>
        <v/>
      </c>
      <c r="AT15" s="76" t="str">
        <f t="shared" si="4"/>
        <v/>
      </c>
      <c r="AU15" s="184" t="str">
        <f t="shared" si="6"/>
        <v/>
      </c>
      <c r="AV15" s="184"/>
      <c r="AW15" s="185"/>
      <c r="AX15" s="163" t="str">
        <f>IF($AU15="","",ROUNDDOWN($AU15/4,1))</f>
        <v/>
      </c>
      <c r="AY15" s="164"/>
      <c r="AZ15" s="165"/>
      <c r="BA15" s="163" t="str">
        <f>IF($AU15="","",$BA$23)</f>
        <v/>
      </c>
      <c r="BB15" s="164"/>
      <c r="BC15" s="165"/>
      <c r="BD15" s="163" t="str">
        <f t="shared" si="5"/>
        <v/>
      </c>
      <c r="BE15" s="164"/>
      <c r="BF15" s="166"/>
      <c r="BH15" s="146">
        <f t="shared" si="9"/>
        <v>0</v>
      </c>
      <c r="BI15" s="145"/>
      <c r="BJ15" s="145"/>
      <c r="BK15" s="146" t="str">
        <f t="shared" si="10"/>
        <v/>
      </c>
    </row>
    <row r="16" spans="1:74" ht="17.25" customHeight="1">
      <c r="A16" s="180" t="s">
        <v>89</v>
      </c>
      <c r="B16" s="181"/>
      <c r="C16" s="181"/>
      <c r="D16" s="181"/>
      <c r="E16" s="181"/>
      <c r="F16" s="181"/>
      <c r="G16" s="247"/>
      <c r="H16" s="247"/>
      <c r="I16" s="247"/>
      <c r="J16" s="247"/>
      <c r="K16" s="247"/>
      <c r="L16" s="248"/>
      <c r="M16" s="248"/>
      <c r="N16" s="248"/>
      <c r="O16" s="248"/>
      <c r="P16" s="248"/>
      <c r="Q16" s="248"/>
      <c r="R16" s="249"/>
      <c r="S16" s="74" t="str">
        <f t="shared" si="2"/>
        <v/>
      </c>
      <c r="T16" s="75" t="str">
        <f t="shared" si="2"/>
        <v/>
      </c>
      <c r="U16" s="75" t="str">
        <f t="shared" si="2"/>
        <v/>
      </c>
      <c r="V16" s="75" t="str">
        <f t="shared" si="2"/>
        <v/>
      </c>
      <c r="W16" s="75" t="str">
        <f t="shared" si="2"/>
        <v/>
      </c>
      <c r="X16" s="75" t="str">
        <f t="shared" si="2"/>
        <v/>
      </c>
      <c r="Y16" s="76" t="str">
        <f t="shared" si="2"/>
        <v/>
      </c>
      <c r="Z16" s="74" t="str">
        <f t="shared" si="2"/>
        <v/>
      </c>
      <c r="AA16" s="75" t="str">
        <f t="shared" si="2"/>
        <v/>
      </c>
      <c r="AB16" s="75" t="str">
        <f t="shared" si="2"/>
        <v/>
      </c>
      <c r="AC16" s="75" t="str">
        <f t="shared" si="3"/>
        <v/>
      </c>
      <c r="AD16" s="75" t="str">
        <f t="shared" si="3"/>
        <v/>
      </c>
      <c r="AE16" s="75" t="str">
        <f t="shared" si="3"/>
        <v/>
      </c>
      <c r="AF16" s="76" t="str">
        <f t="shared" si="3"/>
        <v/>
      </c>
      <c r="AG16" s="74" t="str">
        <f t="shared" si="3"/>
        <v/>
      </c>
      <c r="AH16" s="75" t="str">
        <f t="shared" si="3"/>
        <v/>
      </c>
      <c r="AI16" s="75" t="str">
        <f t="shared" si="3"/>
        <v/>
      </c>
      <c r="AJ16" s="75" t="str">
        <f t="shared" si="3"/>
        <v/>
      </c>
      <c r="AK16" s="75" t="str">
        <f t="shared" si="3"/>
        <v/>
      </c>
      <c r="AL16" s="75" t="str">
        <f t="shared" si="3"/>
        <v/>
      </c>
      <c r="AM16" s="76" t="str">
        <f t="shared" si="4"/>
        <v/>
      </c>
      <c r="AN16" s="74" t="str">
        <f t="shared" si="4"/>
        <v/>
      </c>
      <c r="AO16" s="75" t="str">
        <f t="shared" si="4"/>
        <v/>
      </c>
      <c r="AP16" s="75" t="str">
        <f t="shared" si="4"/>
        <v/>
      </c>
      <c r="AQ16" s="75" t="str">
        <f t="shared" si="4"/>
        <v/>
      </c>
      <c r="AR16" s="75" t="str">
        <f t="shared" si="4"/>
        <v/>
      </c>
      <c r="AS16" s="75" t="str">
        <f t="shared" si="4"/>
        <v/>
      </c>
      <c r="AT16" s="76" t="str">
        <f t="shared" si="4"/>
        <v/>
      </c>
      <c r="AU16" s="184" t="str">
        <f t="shared" si="6"/>
        <v/>
      </c>
      <c r="AV16" s="184"/>
      <c r="AW16" s="185"/>
      <c r="AX16" s="163" t="str">
        <f t="shared" si="7"/>
        <v/>
      </c>
      <c r="AY16" s="164"/>
      <c r="AZ16" s="165"/>
      <c r="BA16" s="163" t="str">
        <f t="shared" si="8"/>
        <v/>
      </c>
      <c r="BB16" s="164"/>
      <c r="BC16" s="165"/>
      <c r="BD16" s="163" t="str">
        <f t="shared" si="5"/>
        <v/>
      </c>
      <c r="BE16" s="164"/>
      <c r="BF16" s="166"/>
      <c r="BH16" s="146">
        <f t="shared" si="9"/>
        <v>0</v>
      </c>
      <c r="BI16" s="145"/>
      <c r="BJ16" s="145"/>
      <c r="BK16" s="146" t="str">
        <f t="shared" si="10"/>
        <v/>
      </c>
    </row>
    <row r="17" spans="1:66" ht="17.25" customHeight="1">
      <c r="A17" s="180"/>
      <c r="B17" s="181"/>
      <c r="C17" s="181"/>
      <c r="D17" s="181"/>
      <c r="E17" s="181"/>
      <c r="F17" s="181"/>
      <c r="G17" s="181"/>
      <c r="H17" s="181"/>
      <c r="I17" s="181"/>
      <c r="J17" s="181"/>
      <c r="K17" s="181"/>
      <c r="L17" s="182"/>
      <c r="M17" s="182"/>
      <c r="N17" s="182"/>
      <c r="O17" s="182"/>
      <c r="P17" s="182"/>
      <c r="Q17" s="182"/>
      <c r="R17" s="183"/>
      <c r="S17" s="74" t="str">
        <f t="shared" si="2"/>
        <v/>
      </c>
      <c r="T17" s="75" t="str">
        <f t="shared" si="2"/>
        <v/>
      </c>
      <c r="U17" s="75" t="str">
        <f t="shared" si="2"/>
        <v/>
      </c>
      <c r="V17" s="75" t="str">
        <f t="shared" si="2"/>
        <v/>
      </c>
      <c r="W17" s="75" t="str">
        <f t="shared" si="2"/>
        <v/>
      </c>
      <c r="X17" s="75" t="str">
        <f t="shared" si="2"/>
        <v/>
      </c>
      <c r="Y17" s="76" t="str">
        <f t="shared" si="2"/>
        <v/>
      </c>
      <c r="Z17" s="74" t="str">
        <f t="shared" si="2"/>
        <v/>
      </c>
      <c r="AA17" s="75" t="str">
        <f t="shared" si="2"/>
        <v/>
      </c>
      <c r="AB17" s="75" t="str">
        <f t="shared" si="2"/>
        <v/>
      </c>
      <c r="AC17" s="75" t="str">
        <f t="shared" si="3"/>
        <v/>
      </c>
      <c r="AD17" s="75" t="str">
        <f t="shared" si="3"/>
        <v/>
      </c>
      <c r="AE17" s="75" t="str">
        <f t="shared" si="3"/>
        <v/>
      </c>
      <c r="AF17" s="76" t="str">
        <f t="shared" si="3"/>
        <v/>
      </c>
      <c r="AG17" s="74" t="str">
        <f t="shared" si="3"/>
        <v/>
      </c>
      <c r="AH17" s="75" t="str">
        <f t="shared" si="3"/>
        <v/>
      </c>
      <c r="AI17" s="75" t="str">
        <f t="shared" si="3"/>
        <v/>
      </c>
      <c r="AJ17" s="75" t="str">
        <f t="shared" si="3"/>
        <v/>
      </c>
      <c r="AK17" s="75" t="str">
        <f t="shared" si="3"/>
        <v/>
      </c>
      <c r="AL17" s="75" t="str">
        <f t="shared" si="3"/>
        <v/>
      </c>
      <c r="AM17" s="76" t="str">
        <f t="shared" si="4"/>
        <v/>
      </c>
      <c r="AN17" s="74" t="str">
        <f t="shared" si="4"/>
        <v/>
      </c>
      <c r="AO17" s="75" t="str">
        <f t="shared" si="4"/>
        <v/>
      </c>
      <c r="AP17" s="75" t="str">
        <f t="shared" si="4"/>
        <v/>
      </c>
      <c r="AQ17" s="75" t="str">
        <f t="shared" si="4"/>
        <v/>
      </c>
      <c r="AR17" s="75" t="str">
        <f t="shared" si="4"/>
        <v/>
      </c>
      <c r="AS17" s="75" t="str">
        <f t="shared" si="4"/>
        <v/>
      </c>
      <c r="AT17" s="76" t="str">
        <f t="shared" si="4"/>
        <v/>
      </c>
      <c r="AU17" s="184" t="str">
        <f t="shared" si="6"/>
        <v/>
      </c>
      <c r="AV17" s="184"/>
      <c r="AW17" s="185"/>
      <c r="AX17" s="163" t="str">
        <f t="shared" si="7"/>
        <v/>
      </c>
      <c r="AY17" s="164"/>
      <c r="AZ17" s="165"/>
      <c r="BA17" s="163" t="str">
        <f t="shared" si="8"/>
        <v/>
      </c>
      <c r="BB17" s="164"/>
      <c r="BC17" s="165"/>
      <c r="BD17" s="163" t="str">
        <f t="shared" si="5"/>
        <v/>
      </c>
      <c r="BE17" s="164"/>
      <c r="BF17" s="166"/>
      <c r="BH17" s="146">
        <f t="shared" si="9"/>
        <v>0</v>
      </c>
      <c r="BI17" s="145"/>
      <c r="BJ17" s="145"/>
      <c r="BK17" s="146" t="str">
        <f t="shared" si="10"/>
        <v/>
      </c>
    </row>
    <row r="18" spans="1:66" ht="17.25" customHeight="1">
      <c r="A18" s="180"/>
      <c r="B18" s="181"/>
      <c r="C18" s="181"/>
      <c r="D18" s="181"/>
      <c r="E18" s="181"/>
      <c r="F18" s="181"/>
      <c r="G18" s="182"/>
      <c r="H18" s="182"/>
      <c r="I18" s="182"/>
      <c r="J18" s="182"/>
      <c r="K18" s="182"/>
      <c r="L18" s="182"/>
      <c r="M18" s="182"/>
      <c r="N18" s="182"/>
      <c r="O18" s="182"/>
      <c r="P18" s="182"/>
      <c r="Q18" s="182"/>
      <c r="R18" s="183"/>
      <c r="S18" s="74" t="str">
        <f t="shared" si="2"/>
        <v/>
      </c>
      <c r="T18" s="75" t="str">
        <f t="shared" si="2"/>
        <v/>
      </c>
      <c r="U18" s="75" t="str">
        <f t="shared" si="2"/>
        <v/>
      </c>
      <c r="V18" s="75" t="str">
        <f t="shared" si="2"/>
        <v/>
      </c>
      <c r="W18" s="75" t="str">
        <f t="shared" si="2"/>
        <v/>
      </c>
      <c r="X18" s="75" t="str">
        <f t="shared" si="2"/>
        <v/>
      </c>
      <c r="Y18" s="76" t="str">
        <f t="shared" si="2"/>
        <v/>
      </c>
      <c r="Z18" s="74" t="str">
        <f t="shared" si="2"/>
        <v/>
      </c>
      <c r="AA18" s="75" t="str">
        <f t="shared" si="2"/>
        <v/>
      </c>
      <c r="AB18" s="75" t="str">
        <f t="shared" si="2"/>
        <v/>
      </c>
      <c r="AC18" s="75" t="str">
        <f t="shared" si="3"/>
        <v/>
      </c>
      <c r="AD18" s="75" t="str">
        <f t="shared" si="3"/>
        <v/>
      </c>
      <c r="AE18" s="75" t="str">
        <f t="shared" si="3"/>
        <v/>
      </c>
      <c r="AF18" s="76" t="str">
        <f t="shared" si="3"/>
        <v/>
      </c>
      <c r="AG18" s="74" t="str">
        <f t="shared" si="3"/>
        <v/>
      </c>
      <c r="AH18" s="75" t="str">
        <f t="shared" si="3"/>
        <v/>
      </c>
      <c r="AI18" s="75" t="str">
        <f t="shared" si="3"/>
        <v/>
      </c>
      <c r="AJ18" s="75" t="str">
        <f t="shared" si="3"/>
        <v/>
      </c>
      <c r="AK18" s="75" t="str">
        <f t="shared" si="3"/>
        <v/>
      </c>
      <c r="AL18" s="75" t="str">
        <f t="shared" si="3"/>
        <v/>
      </c>
      <c r="AM18" s="76" t="str">
        <f t="shared" si="4"/>
        <v/>
      </c>
      <c r="AN18" s="74" t="str">
        <f t="shared" si="4"/>
        <v/>
      </c>
      <c r="AO18" s="75" t="str">
        <f t="shared" si="4"/>
        <v/>
      </c>
      <c r="AP18" s="75" t="str">
        <f t="shared" si="4"/>
        <v/>
      </c>
      <c r="AQ18" s="75" t="str">
        <f t="shared" si="4"/>
        <v/>
      </c>
      <c r="AR18" s="75" t="str">
        <f t="shared" si="4"/>
        <v/>
      </c>
      <c r="AS18" s="75" t="str">
        <f t="shared" si="4"/>
        <v/>
      </c>
      <c r="AT18" s="76" t="str">
        <f t="shared" si="4"/>
        <v/>
      </c>
      <c r="AU18" s="184" t="str">
        <f t="shared" si="6"/>
        <v/>
      </c>
      <c r="AV18" s="184"/>
      <c r="AW18" s="185"/>
      <c r="AX18" s="163" t="str">
        <f t="shared" si="7"/>
        <v/>
      </c>
      <c r="AY18" s="164"/>
      <c r="AZ18" s="165"/>
      <c r="BA18" s="163" t="str">
        <f t="shared" si="8"/>
        <v/>
      </c>
      <c r="BB18" s="164"/>
      <c r="BC18" s="165"/>
      <c r="BD18" s="163" t="str">
        <f t="shared" si="5"/>
        <v/>
      </c>
      <c r="BE18" s="164"/>
      <c r="BF18" s="166"/>
      <c r="BH18" s="146">
        <f t="shared" si="9"/>
        <v>0</v>
      </c>
      <c r="BI18" s="145"/>
      <c r="BJ18" s="145"/>
      <c r="BK18" s="146" t="str">
        <f t="shared" si="10"/>
        <v/>
      </c>
    </row>
    <row r="19" spans="1:66" ht="17.25" customHeight="1">
      <c r="A19" s="180"/>
      <c r="B19" s="181"/>
      <c r="C19" s="181"/>
      <c r="D19" s="181"/>
      <c r="E19" s="181"/>
      <c r="F19" s="181"/>
      <c r="G19" s="182"/>
      <c r="H19" s="182"/>
      <c r="I19" s="182"/>
      <c r="J19" s="182"/>
      <c r="K19" s="182"/>
      <c r="L19" s="182"/>
      <c r="M19" s="182"/>
      <c r="N19" s="182"/>
      <c r="O19" s="182"/>
      <c r="P19" s="182"/>
      <c r="Q19" s="182"/>
      <c r="R19" s="183"/>
      <c r="S19" s="74" t="str">
        <f t="shared" si="2"/>
        <v/>
      </c>
      <c r="T19" s="75" t="str">
        <f t="shared" si="2"/>
        <v/>
      </c>
      <c r="U19" s="75" t="str">
        <f t="shared" si="2"/>
        <v/>
      </c>
      <c r="V19" s="75" t="str">
        <f t="shared" si="2"/>
        <v/>
      </c>
      <c r="W19" s="75" t="str">
        <f t="shared" si="2"/>
        <v/>
      </c>
      <c r="X19" s="75" t="str">
        <f t="shared" si="2"/>
        <v/>
      </c>
      <c r="Y19" s="76" t="str">
        <f t="shared" si="2"/>
        <v/>
      </c>
      <c r="Z19" s="74" t="str">
        <f t="shared" si="2"/>
        <v/>
      </c>
      <c r="AA19" s="75" t="str">
        <f t="shared" si="2"/>
        <v/>
      </c>
      <c r="AB19" s="75" t="str">
        <f t="shared" si="2"/>
        <v/>
      </c>
      <c r="AC19" s="75" t="str">
        <f t="shared" si="3"/>
        <v/>
      </c>
      <c r="AD19" s="75" t="str">
        <f t="shared" si="3"/>
        <v/>
      </c>
      <c r="AE19" s="75" t="str">
        <f t="shared" si="3"/>
        <v/>
      </c>
      <c r="AF19" s="76" t="str">
        <f t="shared" si="3"/>
        <v/>
      </c>
      <c r="AG19" s="74" t="str">
        <f t="shared" si="3"/>
        <v/>
      </c>
      <c r="AH19" s="75" t="str">
        <f t="shared" si="3"/>
        <v/>
      </c>
      <c r="AI19" s="75" t="str">
        <f t="shared" si="3"/>
        <v/>
      </c>
      <c r="AJ19" s="75" t="str">
        <f t="shared" si="3"/>
        <v/>
      </c>
      <c r="AK19" s="75" t="str">
        <f t="shared" si="3"/>
        <v/>
      </c>
      <c r="AL19" s="75" t="str">
        <f t="shared" si="3"/>
        <v/>
      </c>
      <c r="AM19" s="76" t="str">
        <f t="shared" si="4"/>
        <v/>
      </c>
      <c r="AN19" s="74" t="str">
        <f t="shared" si="4"/>
        <v/>
      </c>
      <c r="AO19" s="75" t="str">
        <f t="shared" si="4"/>
        <v/>
      </c>
      <c r="AP19" s="75" t="str">
        <f t="shared" si="4"/>
        <v/>
      </c>
      <c r="AQ19" s="75" t="str">
        <f t="shared" si="4"/>
        <v/>
      </c>
      <c r="AR19" s="75" t="str">
        <f t="shared" si="4"/>
        <v/>
      </c>
      <c r="AS19" s="75" t="str">
        <f t="shared" si="4"/>
        <v/>
      </c>
      <c r="AT19" s="76" t="str">
        <f t="shared" si="4"/>
        <v/>
      </c>
      <c r="AU19" s="184" t="str">
        <f t="shared" si="6"/>
        <v/>
      </c>
      <c r="AV19" s="184"/>
      <c r="AW19" s="185"/>
      <c r="AX19" s="163" t="str">
        <f t="shared" si="7"/>
        <v/>
      </c>
      <c r="AY19" s="164"/>
      <c r="AZ19" s="165"/>
      <c r="BA19" s="163" t="str">
        <f t="shared" si="8"/>
        <v/>
      </c>
      <c r="BB19" s="164"/>
      <c r="BC19" s="165"/>
      <c r="BD19" s="163" t="str">
        <f t="shared" si="5"/>
        <v/>
      </c>
      <c r="BE19" s="164"/>
      <c r="BF19" s="166"/>
      <c r="BH19" s="146">
        <f t="shared" si="9"/>
        <v>0</v>
      </c>
      <c r="BI19" s="145"/>
      <c r="BJ19" s="145"/>
      <c r="BK19" s="146" t="str">
        <f t="shared" si="10"/>
        <v/>
      </c>
    </row>
    <row r="20" spans="1:66" ht="17.25" customHeight="1">
      <c r="A20" s="180" t="s">
        <v>49</v>
      </c>
      <c r="B20" s="181"/>
      <c r="C20" s="181"/>
      <c r="D20" s="181"/>
      <c r="E20" s="181"/>
      <c r="F20" s="181"/>
      <c r="G20" s="182"/>
      <c r="H20" s="182"/>
      <c r="I20" s="182"/>
      <c r="J20" s="182"/>
      <c r="K20" s="182"/>
      <c r="L20" s="182"/>
      <c r="M20" s="182"/>
      <c r="N20" s="182"/>
      <c r="O20" s="182"/>
      <c r="P20" s="182"/>
      <c r="Q20" s="182"/>
      <c r="R20" s="183"/>
      <c r="S20" s="74" t="str">
        <f t="shared" si="2"/>
        <v/>
      </c>
      <c r="T20" s="75" t="str">
        <f t="shared" si="2"/>
        <v/>
      </c>
      <c r="U20" s="75" t="str">
        <f t="shared" si="2"/>
        <v/>
      </c>
      <c r="V20" s="75" t="str">
        <f t="shared" si="2"/>
        <v/>
      </c>
      <c r="W20" s="75" t="str">
        <f t="shared" si="2"/>
        <v/>
      </c>
      <c r="X20" s="75" t="str">
        <f t="shared" si="2"/>
        <v/>
      </c>
      <c r="Y20" s="76" t="str">
        <f t="shared" si="2"/>
        <v/>
      </c>
      <c r="Z20" s="74" t="str">
        <f t="shared" si="2"/>
        <v/>
      </c>
      <c r="AA20" s="75" t="str">
        <f t="shared" si="2"/>
        <v/>
      </c>
      <c r="AB20" s="75" t="str">
        <f t="shared" si="2"/>
        <v/>
      </c>
      <c r="AC20" s="75" t="str">
        <f t="shared" si="3"/>
        <v/>
      </c>
      <c r="AD20" s="75" t="str">
        <f t="shared" si="3"/>
        <v/>
      </c>
      <c r="AE20" s="75" t="str">
        <f t="shared" si="3"/>
        <v/>
      </c>
      <c r="AF20" s="76" t="str">
        <f t="shared" si="3"/>
        <v/>
      </c>
      <c r="AG20" s="74" t="str">
        <f t="shared" si="3"/>
        <v/>
      </c>
      <c r="AH20" s="75" t="str">
        <f t="shared" si="3"/>
        <v/>
      </c>
      <c r="AI20" s="75" t="str">
        <f t="shared" si="3"/>
        <v/>
      </c>
      <c r="AJ20" s="75" t="str">
        <f t="shared" si="3"/>
        <v/>
      </c>
      <c r="AK20" s="75" t="str">
        <f t="shared" si="3"/>
        <v/>
      </c>
      <c r="AL20" s="75" t="str">
        <f t="shared" si="3"/>
        <v/>
      </c>
      <c r="AM20" s="76" t="str">
        <f t="shared" si="4"/>
        <v/>
      </c>
      <c r="AN20" s="74" t="str">
        <f t="shared" si="4"/>
        <v/>
      </c>
      <c r="AO20" s="75" t="str">
        <f t="shared" si="4"/>
        <v/>
      </c>
      <c r="AP20" s="75" t="str">
        <f t="shared" si="4"/>
        <v/>
      </c>
      <c r="AQ20" s="75" t="str">
        <f t="shared" si="4"/>
        <v/>
      </c>
      <c r="AR20" s="75" t="str">
        <f t="shared" si="4"/>
        <v/>
      </c>
      <c r="AS20" s="75" t="str">
        <f t="shared" si="4"/>
        <v/>
      </c>
      <c r="AT20" s="76" t="str">
        <f t="shared" si="4"/>
        <v/>
      </c>
      <c r="AU20" s="184" t="str">
        <f t="shared" si="6"/>
        <v/>
      </c>
      <c r="AV20" s="184"/>
      <c r="AW20" s="185"/>
      <c r="AX20" s="163">
        <f>SUM(AX14:AZ19)</f>
        <v>0</v>
      </c>
      <c r="AY20" s="164"/>
      <c r="AZ20" s="165"/>
      <c r="BA20" s="163">
        <f>SUM(BA14:BC19)</f>
        <v>0</v>
      </c>
      <c r="BB20" s="164"/>
      <c r="BC20" s="165"/>
      <c r="BD20" s="163" t="str">
        <f>IF(AX20=0,"",ROUNDDOWN(AX20/$AU$23,1))</f>
        <v/>
      </c>
      <c r="BE20" s="164"/>
      <c r="BF20" s="166"/>
      <c r="BH20" s="146">
        <f t="shared" si="9"/>
        <v>0</v>
      </c>
      <c r="BI20" s="145"/>
      <c r="BJ20" s="145"/>
      <c r="BK20" s="146" t="str">
        <f t="shared" si="10"/>
        <v/>
      </c>
    </row>
    <row r="21" spans="1:66" ht="17.25" customHeight="1">
      <c r="A21" s="180" t="s">
        <v>15</v>
      </c>
      <c r="B21" s="181"/>
      <c r="C21" s="181"/>
      <c r="D21" s="181"/>
      <c r="E21" s="181"/>
      <c r="F21" s="181"/>
      <c r="G21" s="182"/>
      <c r="H21" s="182"/>
      <c r="I21" s="182"/>
      <c r="J21" s="182"/>
      <c r="K21" s="182"/>
      <c r="L21" s="182"/>
      <c r="M21" s="182"/>
      <c r="N21" s="182"/>
      <c r="O21" s="182"/>
      <c r="P21" s="182"/>
      <c r="Q21" s="182"/>
      <c r="R21" s="183"/>
      <c r="S21" s="74" t="str">
        <f t="shared" si="2"/>
        <v/>
      </c>
      <c r="T21" s="75" t="str">
        <f t="shared" si="2"/>
        <v/>
      </c>
      <c r="U21" s="75" t="str">
        <f t="shared" si="2"/>
        <v/>
      </c>
      <c r="V21" s="75" t="str">
        <f t="shared" si="2"/>
        <v/>
      </c>
      <c r="W21" s="75" t="str">
        <f t="shared" si="2"/>
        <v/>
      </c>
      <c r="X21" s="75" t="str">
        <f t="shared" si="2"/>
        <v/>
      </c>
      <c r="Y21" s="76" t="str">
        <f t="shared" si="2"/>
        <v/>
      </c>
      <c r="Z21" s="74" t="str">
        <f t="shared" si="2"/>
        <v/>
      </c>
      <c r="AA21" s="75" t="str">
        <f t="shared" si="2"/>
        <v/>
      </c>
      <c r="AB21" s="75" t="str">
        <f t="shared" si="2"/>
        <v/>
      </c>
      <c r="AC21" s="75" t="str">
        <f t="shared" si="3"/>
        <v/>
      </c>
      <c r="AD21" s="75" t="str">
        <f t="shared" si="3"/>
        <v/>
      </c>
      <c r="AE21" s="75" t="str">
        <f t="shared" si="3"/>
        <v/>
      </c>
      <c r="AF21" s="76" t="str">
        <f t="shared" si="3"/>
        <v/>
      </c>
      <c r="AG21" s="74" t="str">
        <f t="shared" si="3"/>
        <v/>
      </c>
      <c r="AH21" s="75" t="str">
        <f t="shared" si="3"/>
        <v/>
      </c>
      <c r="AI21" s="75" t="str">
        <f t="shared" si="3"/>
        <v/>
      </c>
      <c r="AJ21" s="75" t="str">
        <f t="shared" si="3"/>
        <v/>
      </c>
      <c r="AK21" s="75" t="str">
        <f t="shared" si="3"/>
        <v/>
      </c>
      <c r="AL21" s="75" t="str">
        <f t="shared" si="3"/>
        <v/>
      </c>
      <c r="AM21" s="76" t="str">
        <f t="shared" si="4"/>
        <v/>
      </c>
      <c r="AN21" s="74" t="str">
        <f t="shared" si="4"/>
        <v/>
      </c>
      <c r="AO21" s="75" t="str">
        <f t="shared" si="4"/>
        <v/>
      </c>
      <c r="AP21" s="75" t="str">
        <f t="shared" si="4"/>
        <v/>
      </c>
      <c r="AQ21" s="75" t="str">
        <f t="shared" si="4"/>
        <v/>
      </c>
      <c r="AR21" s="75" t="str">
        <f t="shared" si="4"/>
        <v/>
      </c>
      <c r="AS21" s="75" t="str">
        <f t="shared" si="4"/>
        <v/>
      </c>
      <c r="AT21" s="76" t="str">
        <f t="shared" si="4"/>
        <v/>
      </c>
      <c r="AU21" s="184" t="str">
        <f t="shared" si="6"/>
        <v/>
      </c>
      <c r="AV21" s="184"/>
      <c r="AW21" s="185"/>
      <c r="AX21" s="163" t="str">
        <f>IF($AU21="","",ROUNDDOWN($AU21/4,1))</f>
        <v/>
      </c>
      <c r="AY21" s="164"/>
      <c r="AZ21" s="165"/>
      <c r="BA21" s="163" t="str">
        <f>IF($AU21="","",$BA$23)</f>
        <v/>
      </c>
      <c r="BB21" s="164"/>
      <c r="BC21" s="165"/>
      <c r="BD21" s="163" t="str">
        <f t="shared" si="5"/>
        <v/>
      </c>
      <c r="BE21" s="164"/>
      <c r="BF21" s="166"/>
      <c r="BH21" s="146">
        <f t="shared" si="9"/>
        <v>0</v>
      </c>
      <c r="BI21" s="145"/>
      <c r="BJ21" s="145"/>
      <c r="BK21" s="146" t="str">
        <f t="shared" si="10"/>
        <v/>
      </c>
    </row>
    <row r="22" spans="1:66" ht="17.25" customHeight="1" thickBot="1">
      <c r="A22" s="180"/>
      <c r="B22" s="181"/>
      <c r="C22" s="181"/>
      <c r="D22" s="181"/>
      <c r="E22" s="181"/>
      <c r="F22" s="181"/>
      <c r="G22" s="182"/>
      <c r="H22" s="182"/>
      <c r="I22" s="182"/>
      <c r="J22" s="182"/>
      <c r="K22" s="182"/>
      <c r="L22" s="182"/>
      <c r="M22" s="182"/>
      <c r="N22" s="182"/>
      <c r="O22" s="182"/>
      <c r="P22" s="182"/>
      <c r="Q22" s="182"/>
      <c r="R22" s="183"/>
      <c r="S22" s="74" t="str">
        <f t="shared" si="2"/>
        <v/>
      </c>
      <c r="T22" s="75" t="str">
        <f t="shared" si="2"/>
        <v/>
      </c>
      <c r="U22" s="75" t="str">
        <f t="shared" si="2"/>
        <v/>
      </c>
      <c r="V22" s="75" t="str">
        <f t="shared" si="2"/>
        <v/>
      </c>
      <c r="W22" s="75" t="str">
        <f t="shared" si="2"/>
        <v/>
      </c>
      <c r="X22" s="75" t="str">
        <f t="shared" si="2"/>
        <v/>
      </c>
      <c r="Y22" s="76" t="str">
        <f t="shared" si="2"/>
        <v/>
      </c>
      <c r="Z22" s="74" t="str">
        <f t="shared" si="2"/>
        <v/>
      </c>
      <c r="AA22" s="75" t="str">
        <f t="shared" si="2"/>
        <v/>
      </c>
      <c r="AB22" s="75" t="str">
        <f t="shared" si="2"/>
        <v/>
      </c>
      <c r="AC22" s="75" t="str">
        <f t="shared" si="3"/>
        <v/>
      </c>
      <c r="AD22" s="75" t="str">
        <f t="shared" si="3"/>
        <v/>
      </c>
      <c r="AE22" s="75" t="str">
        <f t="shared" si="3"/>
        <v/>
      </c>
      <c r="AF22" s="76" t="str">
        <f t="shared" si="3"/>
        <v/>
      </c>
      <c r="AG22" s="74" t="str">
        <f t="shared" si="3"/>
        <v/>
      </c>
      <c r="AH22" s="75" t="str">
        <f t="shared" si="3"/>
        <v/>
      </c>
      <c r="AI22" s="75" t="str">
        <f t="shared" si="3"/>
        <v/>
      </c>
      <c r="AJ22" s="75" t="str">
        <f t="shared" si="3"/>
        <v/>
      </c>
      <c r="AK22" s="75" t="str">
        <f t="shared" si="3"/>
        <v/>
      </c>
      <c r="AL22" s="75" t="str">
        <f t="shared" si="3"/>
        <v/>
      </c>
      <c r="AM22" s="76" t="str">
        <f t="shared" si="4"/>
        <v/>
      </c>
      <c r="AN22" s="74" t="str">
        <f t="shared" si="4"/>
        <v/>
      </c>
      <c r="AO22" s="75" t="str">
        <f t="shared" si="4"/>
        <v/>
      </c>
      <c r="AP22" s="75" t="str">
        <f t="shared" si="4"/>
        <v/>
      </c>
      <c r="AQ22" s="75" t="str">
        <f t="shared" si="4"/>
        <v/>
      </c>
      <c r="AR22" s="75" t="str">
        <f t="shared" si="4"/>
        <v/>
      </c>
      <c r="AS22" s="75" t="str">
        <f t="shared" si="4"/>
        <v/>
      </c>
      <c r="AT22" s="76" t="str">
        <f t="shared" si="4"/>
        <v/>
      </c>
      <c r="AU22" s="184" t="str">
        <f t="shared" si="6"/>
        <v/>
      </c>
      <c r="AV22" s="184"/>
      <c r="AW22" s="185"/>
      <c r="AX22" s="163" t="str">
        <f t="shared" si="7"/>
        <v/>
      </c>
      <c r="AY22" s="164"/>
      <c r="AZ22" s="165"/>
      <c r="BA22" s="163" t="str">
        <f t="shared" ref="BA22" si="11">IF($AU22="","",ROUNDDOWN($AU22/4,1))</f>
        <v/>
      </c>
      <c r="BB22" s="164"/>
      <c r="BC22" s="165"/>
      <c r="BD22" s="163" t="str">
        <f>IF(BA22="","",ROUNDDOWN(BA22/$AU$23,1))</f>
        <v/>
      </c>
      <c r="BE22" s="164"/>
      <c r="BF22" s="166"/>
      <c r="BH22" s="146">
        <f t="shared" si="9"/>
        <v>0</v>
      </c>
      <c r="BI22" s="145"/>
      <c r="BJ22" s="145"/>
      <c r="BK22" s="146" t="str">
        <f t="shared" si="10"/>
        <v/>
      </c>
    </row>
    <row r="23" spans="1:66" ht="21" customHeight="1" thickBot="1">
      <c r="A23" s="214" t="s">
        <v>22</v>
      </c>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c r="AN23" s="215"/>
      <c r="AO23" s="215"/>
      <c r="AP23" s="215"/>
      <c r="AQ23" s="215"/>
      <c r="AR23" s="215"/>
      <c r="AS23" s="215"/>
      <c r="AT23" s="216"/>
      <c r="AU23" s="220">
        <f>COUNT($S$24:$AT$24)*7/4</f>
        <v>0</v>
      </c>
      <c r="AV23" s="194"/>
      <c r="AW23" s="194"/>
      <c r="AX23" s="194"/>
      <c r="AY23" s="194"/>
      <c r="AZ23" s="194"/>
      <c r="BA23" s="220"/>
      <c r="BB23" s="194"/>
      <c r="BC23" s="194"/>
      <c r="BD23" s="194"/>
      <c r="BE23" s="194"/>
      <c r="BF23" s="221"/>
    </row>
    <row r="24" spans="1:66" ht="21" customHeight="1" thickBot="1">
      <c r="A24" s="233" t="s">
        <v>16</v>
      </c>
      <c r="B24" s="208"/>
      <c r="C24" s="208"/>
      <c r="D24" s="208"/>
      <c r="E24" s="208"/>
      <c r="F24" s="208"/>
      <c r="G24" s="208"/>
      <c r="H24" s="208"/>
      <c r="I24" s="208"/>
      <c r="J24" s="208"/>
      <c r="K24" s="208"/>
      <c r="L24" s="208"/>
      <c r="M24" s="208"/>
      <c r="N24" s="208"/>
      <c r="O24" s="208"/>
      <c r="P24" s="208"/>
      <c r="Q24" s="208"/>
      <c r="R24" s="234"/>
      <c r="S24" s="12" t="str">
        <f t="shared" ref="S24:AT24" si="12">IF(S$10="","",$BL$25)</f>
        <v/>
      </c>
      <c r="T24" s="13" t="str">
        <f t="shared" si="12"/>
        <v/>
      </c>
      <c r="U24" s="13" t="str">
        <f t="shared" si="12"/>
        <v/>
      </c>
      <c r="V24" s="13" t="str">
        <f t="shared" si="12"/>
        <v/>
      </c>
      <c r="W24" s="13" t="str">
        <f t="shared" si="12"/>
        <v/>
      </c>
      <c r="X24" s="13" t="str">
        <f t="shared" si="12"/>
        <v/>
      </c>
      <c r="Y24" s="15" t="str">
        <f t="shared" si="12"/>
        <v/>
      </c>
      <c r="Z24" s="12" t="str">
        <f t="shared" si="12"/>
        <v/>
      </c>
      <c r="AA24" s="13" t="str">
        <f t="shared" si="12"/>
        <v/>
      </c>
      <c r="AB24" s="13" t="str">
        <f t="shared" si="12"/>
        <v/>
      </c>
      <c r="AC24" s="13" t="str">
        <f t="shared" si="12"/>
        <v/>
      </c>
      <c r="AD24" s="13" t="str">
        <f t="shared" si="12"/>
        <v/>
      </c>
      <c r="AE24" s="13" t="str">
        <f t="shared" si="12"/>
        <v/>
      </c>
      <c r="AF24" s="15" t="str">
        <f t="shared" si="12"/>
        <v/>
      </c>
      <c r="AG24" s="12" t="str">
        <f t="shared" si="12"/>
        <v/>
      </c>
      <c r="AH24" s="13" t="str">
        <f t="shared" si="12"/>
        <v/>
      </c>
      <c r="AI24" s="13" t="str">
        <f t="shared" si="12"/>
        <v/>
      </c>
      <c r="AJ24" s="13" t="str">
        <f t="shared" si="12"/>
        <v/>
      </c>
      <c r="AK24" s="13" t="str">
        <f t="shared" si="12"/>
        <v/>
      </c>
      <c r="AL24" s="13" t="str">
        <f t="shared" si="12"/>
        <v/>
      </c>
      <c r="AM24" s="15" t="str">
        <f t="shared" si="12"/>
        <v/>
      </c>
      <c r="AN24" s="12" t="str">
        <f t="shared" si="12"/>
        <v/>
      </c>
      <c r="AO24" s="13" t="str">
        <f t="shared" si="12"/>
        <v/>
      </c>
      <c r="AP24" s="13" t="str">
        <f t="shared" si="12"/>
        <v/>
      </c>
      <c r="AQ24" s="13" t="str">
        <f t="shared" si="12"/>
        <v/>
      </c>
      <c r="AR24" s="13" t="str">
        <f t="shared" si="12"/>
        <v/>
      </c>
      <c r="AS24" s="13" t="str">
        <f t="shared" si="12"/>
        <v/>
      </c>
      <c r="AT24" s="15" t="str">
        <f t="shared" si="12"/>
        <v/>
      </c>
      <c r="AU24" s="177">
        <f>SUM(S24:AT24)</f>
        <v>0</v>
      </c>
      <c r="AV24" s="222"/>
      <c r="AW24" s="223" t="s">
        <v>120</v>
      </c>
      <c r="AX24" s="223"/>
      <c r="AY24" s="223"/>
      <c r="AZ24" s="223"/>
      <c r="BA24" s="217" t="s">
        <v>119</v>
      </c>
      <c r="BB24" s="218"/>
      <c r="BC24" s="218"/>
      <c r="BD24" s="218"/>
      <c r="BE24" s="218"/>
      <c r="BF24" s="219"/>
      <c r="BH24" s="150" t="s">
        <v>176</v>
      </c>
      <c r="BI24" s="151"/>
      <c r="BJ24" s="151"/>
      <c r="BK24" s="151"/>
      <c r="BL24" s="151"/>
      <c r="BM24" s="151"/>
      <c r="BN24" s="152"/>
    </row>
    <row r="25" spans="1:66" customFormat="1" ht="21" customHeight="1">
      <c r="A25" s="23" t="s">
        <v>17</v>
      </c>
      <c r="B25" s="25"/>
      <c r="C25" s="25"/>
      <c r="D25" s="25"/>
      <c r="E25" s="25"/>
      <c r="F25" s="25"/>
      <c r="G25" s="25"/>
      <c r="H25" s="25"/>
      <c r="I25" s="25"/>
      <c r="J25" s="25"/>
      <c r="K25" s="25"/>
      <c r="L25" s="25"/>
      <c r="M25" s="25"/>
      <c r="N25" s="25"/>
      <c r="O25" s="25"/>
      <c r="P25" s="25"/>
      <c r="Q25" s="25"/>
      <c r="R25" s="25"/>
      <c r="S25" s="71">
        <f>DATE($BV$1,$BV$2,COLUMN()-18)</f>
        <v>44287</v>
      </c>
      <c r="T25" s="71">
        <f t="shared" ref="T25:AT25" si="13">DATE($BV$1,$BV$2,COLUMN()-18)</f>
        <v>44288</v>
      </c>
      <c r="U25" s="71">
        <f t="shared" si="13"/>
        <v>44289</v>
      </c>
      <c r="V25" s="71">
        <f t="shared" si="13"/>
        <v>44290</v>
      </c>
      <c r="W25" s="71">
        <f t="shared" si="13"/>
        <v>44291</v>
      </c>
      <c r="X25" s="71">
        <f t="shared" si="13"/>
        <v>44292</v>
      </c>
      <c r="Y25" s="71">
        <f t="shared" si="13"/>
        <v>44293</v>
      </c>
      <c r="Z25" s="71">
        <f t="shared" si="13"/>
        <v>44294</v>
      </c>
      <c r="AA25" s="71">
        <f t="shared" si="13"/>
        <v>44295</v>
      </c>
      <c r="AB25" s="71">
        <f t="shared" si="13"/>
        <v>44296</v>
      </c>
      <c r="AC25" s="71">
        <f t="shared" si="13"/>
        <v>44297</v>
      </c>
      <c r="AD25" s="71">
        <f t="shared" si="13"/>
        <v>44298</v>
      </c>
      <c r="AE25" s="71">
        <f t="shared" si="13"/>
        <v>44299</v>
      </c>
      <c r="AF25" s="71">
        <f t="shared" si="13"/>
        <v>44300</v>
      </c>
      <c r="AG25" s="71">
        <f t="shared" si="13"/>
        <v>44301</v>
      </c>
      <c r="AH25" s="71">
        <f t="shared" si="13"/>
        <v>44302</v>
      </c>
      <c r="AI25" s="71">
        <f t="shared" si="13"/>
        <v>44303</v>
      </c>
      <c r="AJ25" s="71">
        <f t="shared" si="13"/>
        <v>44304</v>
      </c>
      <c r="AK25" s="71">
        <f t="shared" si="13"/>
        <v>44305</v>
      </c>
      <c r="AL25" s="71">
        <f t="shared" si="13"/>
        <v>44306</v>
      </c>
      <c r="AM25" s="71">
        <f t="shared" si="13"/>
        <v>44307</v>
      </c>
      <c r="AN25" s="71">
        <f t="shared" si="13"/>
        <v>44308</v>
      </c>
      <c r="AO25" s="71">
        <f t="shared" si="13"/>
        <v>44309</v>
      </c>
      <c r="AP25" s="71">
        <f t="shared" si="13"/>
        <v>44310</v>
      </c>
      <c r="AQ25" s="71">
        <f t="shared" si="13"/>
        <v>44311</v>
      </c>
      <c r="AR25" s="71">
        <f t="shared" si="13"/>
        <v>44312</v>
      </c>
      <c r="AS25" s="71">
        <f t="shared" si="13"/>
        <v>44313</v>
      </c>
      <c r="AT25" s="71">
        <f t="shared" si="13"/>
        <v>44314</v>
      </c>
      <c r="AU25" s="25"/>
      <c r="AV25" s="25"/>
      <c r="AW25" s="25"/>
      <c r="AX25" s="25"/>
      <c r="AY25" s="25"/>
      <c r="AZ25" s="25"/>
      <c r="BA25" s="25"/>
      <c r="BB25" s="25"/>
      <c r="BC25" s="25"/>
      <c r="BD25" s="25"/>
      <c r="BE25" s="25"/>
      <c r="BF25" s="26"/>
      <c r="BH25" s="153" t="s">
        <v>177</v>
      </c>
      <c r="BI25" s="154"/>
      <c r="BJ25" s="154"/>
      <c r="BK25" s="154"/>
      <c r="BL25" s="148">
        <v>5</v>
      </c>
      <c r="BM25" s="154" t="s">
        <v>175</v>
      </c>
      <c r="BN25" s="157"/>
    </row>
    <row r="26" spans="1:66" customFormat="1" ht="21" customHeight="1">
      <c r="A26" s="27"/>
      <c r="B26" s="24" t="s">
        <v>70</v>
      </c>
      <c r="C26" s="24"/>
      <c r="D26" s="24"/>
      <c r="E26" s="24"/>
      <c r="F26" s="24"/>
      <c r="G26" s="24"/>
      <c r="H26" s="24" t="s">
        <v>50</v>
      </c>
      <c r="I26" s="24" t="s">
        <v>86</v>
      </c>
      <c r="J26" s="24"/>
      <c r="K26" s="24"/>
      <c r="L26" s="24"/>
      <c r="M26" s="24"/>
      <c r="N26" s="24">
        <v>7</v>
      </c>
      <c r="O26" s="24" t="s">
        <v>121</v>
      </c>
      <c r="P26" s="24"/>
      <c r="Q26" s="1"/>
      <c r="R26" s="24" t="s">
        <v>52</v>
      </c>
      <c r="S26" s="24" t="s">
        <v>72</v>
      </c>
      <c r="T26" s="24"/>
      <c r="U26" s="24"/>
      <c r="V26" s="24"/>
      <c r="W26" s="24">
        <v>4</v>
      </c>
      <c r="X26" s="24" t="s">
        <v>121</v>
      </c>
      <c r="Y26" s="24"/>
      <c r="Z26" s="24"/>
      <c r="AA26" s="24" t="s">
        <v>53</v>
      </c>
      <c r="AB26" s="24" t="s">
        <v>87</v>
      </c>
      <c r="AC26" s="24"/>
      <c r="AD26" s="24"/>
      <c r="AE26" s="24"/>
      <c r="AF26" s="24">
        <v>7</v>
      </c>
      <c r="AG26" s="24" t="s">
        <v>121</v>
      </c>
      <c r="AH26" s="24"/>
      <c r="AI26" s="24"/>
      <c r="AJ26" s="24" t="s">
        <v>55</v>
      </c>
      <c r="AK26" s="24" t="s">
        <v>75</v>
      </c>
      <c r="AL26" s="24"/>
      <c r="AM26" s="24"/>
      <c r="AN26" s="24"/>
      <c r="AO26" s="24">
        <v>6</v>
      </c>
      <c r="AP26" s="24" t="s">
        <v>121</v>
      </c>
      <c r="AQ26" s="24"/>
      <c r="AR26" s="24"/>
      <c r="AS26" s="24" t="s">
        <v>140</v>
      </c>
      <c r="AT26" s="24" t="s">
        <v>141</v>
      </c>
      <c r="AU26" s="24"/>
      <c r="AV26" s="24"/>
      <c r="AW26" s="24"/>
      <c r="AX26" s="24"/>
      <c r="AY26" s="24">
        <v>5</v>
      </c>
      <c r="AZ26" s="24" t="s">
        <v>121</v>
      </c>
      <c r="BA26" s="24"/>
      <c r="BB26" s="24"/>
      <c r="BC26" s="24"/>
      <c r="BD26" s="24"/>
      <c r="BE26" s="24"/>
      <c r="BF26" s="28"/>
    </row>
    <row r="27" spans="1:66" customFormat="1" ht="21" customHeight="1" thickBot="1">
      <c r="A27" s="29"/>
      <c r="B27" s="30"/>
      <c r="C27" s="30"/>
      <c r="D27" s="30"/>
      <c r="E27" s="30"/>
      <c r="F27" s="30"/>
      <c r="G27" s="30"/>
      <c r="H27" s="30" t="s">
        <v>142</v>
      </c>
      <c r="I27" s="30" t="s">
        <v>143</v>
      </c>
      <c r="J27" s="30"/>
      <c r="K27" s="30"/>
      <c r="L27" s="30"/>
      <c r="M27" s="30"/>
      <c r="N27" s="30">
        <v>2</v>
      </c>
      <c r="O27" s="30" t="s">
        <v>121</v>
      </c>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1"/>
    </row>
    <row r="28" spans="1:66" ht="28.5" customHeight="1">
      <c r="A28" s="176" t="s">
        <v>18</v>
      </c>
      <c r="B28" s="176"/>
      <c r="C28" s="237" t="s">
        <v>69</v>
      </c>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row>
    <row r="29" spans="1:66">
      <c r="A29" s="17"/>
      <c r="B29" s="17"/>
      <c r="C29" s="205" t="s">
        <v>24</v>
      </c>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row>
    <row r="30" spans="1:66" ht="27.75" customHeight="1">
      <c r="A30" s="18"/>
      <c r="B30" s="18"/>
      <c r="C30" s="236" t="s">
        <v>57</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row>
    <row r="31" spans="1:66" ht="29.25" customHeight="1">
      <c r="A31" s="16"/>
      <c r="B31" s="16"/>
      <c r="C31" s="203" t="s">
        <v>56</v>
      </c>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row>
    <row r="32" spans="1:66" ht="42.75" customHeight="1">
      <c r="A32" s="16"/>
      <c r="B32" s="16"/>
      <c r="C32" s="203" t="s">
        <v>54</v>
      </c>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row>
    <row r="33" spans="1:58">
      <c r="A33" s="17"/>
      <c r="B33" s="17"/>
      <c r="C33" s="205" t="s">
        <v>61</v>
      </c>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row>
    <row r="34" spans="1:58">
      <c r="A34" s="17"/>
      <c r="B34" s="17"/>
      <c r="C34" s="20"/>
      <c r="D34" s="20"/>
      <c r="E34" s="20" t="s">
        <v>27</v>
      </c>
      <c r="F34" s="20"/>
      <c r="G34" s="20"/>
      <c r="H34" s="20"/>
      <c r="I34" s="20"/>
      <c r="J34" s="20" t="s">
        <v>23</v>
      </c>
      <c r="K34" s="20"/>
      <c r="L34" s="20"/>
      <c r="M34" s="20"/>
      <c r="N34" s="20"/>
      <c r="O34" s="20"/>
      <c r="P34" s="20"/>
      <c r="Q34" s="20"/>
      <c r="R34" s="20"/>
      <c r="S34" s="20"/>
      <c r="T34" s="20"/>
      <c r="U34" s="20"/>
      <c r="V34" s="20"/>
      <c r="W34" s="20"/>
      <c r="X34" s="20" t="s">
        <v>58</v>
      </c>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row>
    <row r="35" spans="1:58" ht="28.5" customHeight="1">
      <c r="A35" s="17"/>
      <c r="B35" s="17"/>
      <c r="C35" s="20"/>
      <c r="D35" s="20"/>
      <c r="E35" s="203" t="s">
        <v>62</v>
      </c>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row>
    <row r="36" spans="1:58" ht="16.5" customHeight="1">
      <c r="A36" s="17"/>
      <c r="B36" s="17"/>
      <c r="C36" s="235" t="s">
        <v>59</v>
      </c>
      <c r="D36" s="235"/>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row>
    <row r="37" spans="1:58" ht="28.5" customHeight="1">
      <c r="A37" s="17"/>
      <c r="B37" s="17"/>
      <c r="C37" s="203" t="s">
        <v>65</v>
      </c>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row>
    <row r="38" spans="1:58" ht="28.5" customHeight="1">
      <c r="A38" s="16"/>
      <c r="B38" s="16"/>
      <c r="C38" s="232" t="s">
        <v>60</v>
      </c>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row>
  </sheetData>
  <sheetProtection sheet="1" objects="1" scenarios="1"/>
  <mergeCells count="149">
    <mergeCell ref="A2:AH2"/>
    <mergeCell ref="AJ2:AK2"/>
    <mergeCell ref="AM2:AN2"/>
    <mergeCell ref="A4:R4"/>
    <mergeCell ref="S4:AE4"/>
    <mergeCell ref="AF4:AM4"/>
    <mergeCell ref="AN4:BF4"/>
    <mergeCell ref="AW5:AY5"/>
    <mergeCell ref="AZ5:BB5"/>
    <mergeCell ref="BC5:BF5"/>
    <mergeCell ref="A6:R6"/>
    <mergeCell ref="S6:AE6"/>
    <mergeCell ref="AF6:AM6"/>
    <mergeCell ref="AN6:BF6"/>
    <mergeCell ref="A5:G5"/>
    <mergeCell ref="H5:R5"/>
    <mergeCell ref="S5:Z5"/>
    <mergeCell ref="AA5:AJ5"/>
    <mergeCell ref="AK5:AS5"/>
    <mergeCell ref="AT5:AV5"/>
    <mergeCell ref="AN7:AT7"/>
    <mergeCell ref="AU7:AW9"/>
    <mergeCell ref="AX7:AZ9"/>
    <mergeCell ref="BA7:BC9"/>
    <mergeCell ref="BD7:BF9"/>
    <mergeCell ref="A10:F10"/>
    <mergeCell ref="G10:K10"/>
    <mergeCell ref="L10:R10"/>
    <mergeCell ref="AU10:AW10"/>
    <mergeCell ref="AX10:AZ10"/>
    <mergeCell ref="A7:F9"/>
    <mergeCell ref="G7:K9"/>
    <mergeCell ref="L7:R9"/>
    <mergeCell ref="S7:Y7"/>
    <mergeCell ref="Z7:AF7"/>
    <mergeCell ref="AG7:AM7"/>
    <mergeCell ref="BA10:BC10"/>
    <mergeCell ref="BD10:BF10"/>
    <mergeCell ref="BO10:BR10"/>
    <mergeCell ref="A11:F11"/>
    <mergeCell ref="G11:K11"/>
    <mergeCell ref="L11:R11"/>
    <mergeCell ref="AU11:AW11"/>
    <mergeCell ref="AX11:AZ11"/>
    <mergeCell ref="BA11:BC11"/>
    <mergeCell ref="BD11:BF11"/>
    <mergeCell ref="BD12:BF12"/>
    <mergeCell ref="A13:F13"/>
    <mergeCell ref="G13:K13"/>
    <mergeCell ref="L13:R13"/>
    <mergeCell ref="AU13:AW13"/>
    <mergeCell ref="AX13:AZ13"/>
    <mergeCell ref="BA13:BC13"/>
    <mergeCell ref="BD13:BF13"/>
    <mergeCell ref="A12:F12"/>
    <mergeCell ref="G12:K12"/>
    <mergeCell ref="L12:R12"/>
    <mergeCell ref="AU12:AW12"/>
    <mergeCell ref="AX12:AZ12"/>
    <mergeCell ref="BA12:BC12"/>
    <mergeCell ref="BD14:BF14"/>
    <mergeCell ref="A15:F15"/>
    <mergeCell ref="G15:K15"/>
    <mergeCell ref="L15:R15"/>
    <mergeCell ref="AU15:AW15"/>
    <mergeCell ref="AX15:AZ15"/>
    <mergeCell ref="BA15:BC15"/>
    <mergeCell ref="BD15:BF15"/>
    <mergeCell ref="A14:F14"/>
    <mergeCell ref="G14:K14"/>
    <mergeCell ref="L14:R14"/>
    <mergeCell ref="AU14:AW14"/>
    <mergeCell ref="AX14:AZ14"/>
    <mergeCell ref="BA14:BC14"/>
    <mergeCell ref="BD16:BF16"/>
    <mergeCell ref="A17:F17"/>
    <mergeCell ref="G17:K17"/>
    <mergeCell ref="L17:R17"/>
    <mergeCell ref="AU17:AW17"/>
    <mergeCell ref="AX17:AZ17"/>
    <mergeCell ref="BA17:BC17"/>
    <mergeCell ref="BD17:BF17"/>
    <mergeCell ref="A16:F16"/>
    <mergeCell ref="G16:K16"/>
    <mergeCell ref="L16:R16"/>
    <mergeCell ref="AU16:AW16"/>
    <mergeCell ref="AX16:AZ16"/>
    <mergeCell ref="BA16:BC16"/>
    <mergeCell ref="BD18:BF18"/>
    <mergeCell ref="A19:F19"/>
    <mergeCell ref="G19:K19"/>
    <mergeCell ref="L19:R19"/>
    <mergeCell ref="AU19:AW19"/>
    <mergeCell ref="AX19:AZ19"/>
    <mergeCell ref="BA19:BC19"/>
    <mergeCell ref="BD19:BF19"/>
    <mergeCell ref="A18:F18"/>
    <mergeCell ref="G18:K18"/>
    <mergeCell ref="L18:R18"/>
    <mergeCell ref="AU18:AW18"/>
    <mergeCell ref="AX18:AZ18"/>
    <mergeCell ref="BA18:BC18"/>
    <mergeCell ref="A21:F21"/>
    <mergeCell ref="G21:K21"/>
    <mergeCell ref="L21:R21"/>
    <mergeCell ref="AU21:AW21"/>
    <mergeCell ref="AX21:AZ21"/>
    <mergeCell ref="BA21:BC21"/>
    <mergeCell ref="BD21:BF21"/>
    <mergeCell ref="A20:F20"/>
    <mergeCell ref="G20:K20"/>
    <mergeCell ref="L20:R20"/>
    <mergeCell ref="AU20:AW20"/>
    <mergeCell ref="AX20:AZ20"/>
    <mergeCell ref="BA20:BC20"/>
    <mergeCell ref="E35:BF35"/>
    <mergeCell ref="C36:BF36"/>
    <mergeCell ref="C37:BF37"/>
    <mergeCell ref="C38:BF38"/>
    <mergeCell ref="A28:B28"/>
    <mergeCell ref="C28:BF28"/>
    <mergeCell ref="C29:BF29"/>
    <mergeCell ref="C30:BF30"/>
    <mergeCell ref="C31:BF31"/>
    <mergeCell ref="C32:BF32"/>
    <mergeCell ref="BH7:BH9"/>
    <mergeCell ref="BI7:BI9"/>
    <mergeCell ref="BJ7:BJ9"/>
    <mergeCell ref="BH5:BH6"/>
    <mergeCell ref="BI5:BI6"/>
    <mergeCell ref="BJ5:BJ6"/>
    <mergeCell ref="BK5:BK6"/>
    <mergeCell ref="BK7:BK9"/>
    <mergeCell ref="C33:BF33"/>
    <mergeCell ref="BD22:BF22"/>
    <mergeCell ref="A23:AT23"/>
    <mergeCell ref="A24:R24"/>
    <mergeCell ref="A22:F22"/>
    <mergeCell ref="G22:K22"/>
    <mergeCell ref="L22:R22"/>
    <mergeCell ref="AU22:AW22"/>
    <mergeCell ref="AX22:AZ22"/>
    <mergeCell ref="BA22:BC22"/>
    <mergeCell ref="BA24:BF24"/>
    <mergeCell ref="BA23:BF23"/>
    <mergeCell ref="AU23:AZ23"/>
    <mergeCell ref="AU24:AV24"/>
    <mergeCell ref="AW24:AZ24"/>
    <mergeCell ref="BD20:BF20"/>
  </mergeCells>
  <phoneticPr fontId="2"/>
  <printOptions horizontalCentered="1"/>
  <pageMargins left="0.39370078740157483" right="0.39370078740157483" top="0.39370078740157483" bottom="0.39370078740157483" header="0.39370078740157483" footer="0.39370078740157483"/>
  <pageSetup paperSize="9" scale="76"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V38"/>
  <sheetViews>
    <sheetView workbookViewId="0">
      <selection activeCell="BJ7" sqref="BJ7:BJ9"/>
    </sheetView>
  </sheetViews>
  <sheetFormatPr defaultRowHeight="14.25"/>
  <cols>
    <col min="1" max="4" width="2.625" style="19" customWidth="1"/>
    <col min="5" max="18" width="2.625" style="1" customWidth="1"/>
    <col min="19" max="46" width="2.875" style="1" customWidth="1"/>
    <col min="47" max="72" width="2.625" style="1" customWidth="1"/>
    <col min="73" max="16384" width="9" style="1"/>
  </cols>
  <sheetData>
    <row r="1" spans="1:74" ht="21" customHeight="1">
      <c r="A1" s="21" t="s">
        <v>0</v>
      </c>
      <c r="B1" s="21"/>
      <c r="C1" s="21"/>
      <c r="D1" s="21"/>
      <c r="E1" s="21"/>
      <c r="F1" s="21"/>
      <c r="G1" s="21"/>
      <c r="H1" s="21"/>
      <c r="I1" s="21"/>
      <c r="J1" s="21"/>
      <c r="K1" s="21"/>
      <c r="L1" s="21"/>
      <c r="M1" s="21"/>
      <c r="N1" s="21"/>
      <c r="O1" s="21"/>
      <c r="P1" s="21"/>
      <c r="Q1" s="21"/>
      <c r="R1" s="21"/>
      <c r="S1" s="21"/>
      <c r="T1" s="21"/>
      <c r="U1" s="21"/>
      <c r="V1" s="21"/>
      <c r="W1" s="21"/>
      <c r="X1" s="21"/>
      <c r="Y1" s="21"/>
      <c r="Z1" s="22"/>
      <c r="AA1" s="21"/>
      <c r="AB1" s="21"/>
      <c r="AC1" s="21"/>
      <c r="AD1" s="21"/>
      <c r="AE1" s="21"/>
      <c r="AF1" s="21"/>
      <c r="AG1" s="21"/>
      <c r="AH1" s="21"/>
      <c r="AI1" s="21"/>
      <c r="AJ1" s="21"/>
      <c r="AK1" s="21"/>
      <c r="AL1" s="21"/>
      <c r="AM1" s="21"/>
      <c r="AN1" s="21"/>
      <c r="AO1" s="21"/>
      <c r="AP1" s="21"/>
      <c r="AQ1" s="21"/>
      <c r="AR1" s="21"/>
      <c r="AS1" s="21"/>
      <c r="AT1" s="21"/>
      <c r="AU1" s="21"/>
      <c r="AV1" s="21"/>
      <c r="AW1" s="21"/>
      <c r="BU1" s="9" t="s">
        <v>80</v>
      </c>
      <c r="BV1" s="42">
        <v>2022</v>
      </c>
    </row>
    <row r="2" spans="1:74" ht="21" customHeight="1">
      <c r="A2" s="225" t="s">
        <v>76</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1" t="s">
        <v>79</v>
      </c>
      <c r="AJ2" s="226" t="str">
        <f>IF($BV$1=2019,"R元","R"&amp;($BV$1-2018))</f>
        <v>R4</v>
      </c>
      <c r="AK2" s="226"/>
      <c r="AL2" s="36" t="s">
        <v>77</v>
      </c>
      <c r="AM2" s="225">
        <f>BV2</f>
        <v>4</v>
      </c>
      <c r="AN2" s="225"/>
      <c r="AO2" s="35" t="s">
        <v>78</v>
      </c>
      <c r="AP2" s="35"/>
      <c r="AQ2" s="35"/>
      <c r="AR2" s="35"/>
      <c r="AS2" s="35"/>
      <c r="AT2" s="35"/>
      <c r="AU2" s="35"/>
      <c r="AV2" s="35"/>
      <c r="AW2" s="35"/>
      <c r="AX2" s="35"/>
      <c r="AY2" s="35"/>
      <c r="AZ2" s="35"/>
      <c r="BA2" s="35"/>
      <c r="BB2" s="35"/>
      <c r="BC2" s="35"/>
      <c r="BD2" s="35"/>
      <c r="BE2" s="35"/>
      <c r="BF2" s="35"/>
      <c r="BU2" s="9" t="s">
        <v>81</v>
      </c>
      <c r="BV2" s="42">
        <v>4</v>
      </c>
    </row>
    <row r="3" spans="1:74" ht="9.75" customHeight="1" thickBot="1">
      <c r="A3" s="1"/>
      <c r="B3" s="1"/>
      <c r="C3" s="1"/>
      <c r="D3" s="1"/>
    </row>
    <row r="4" spans="1:74" ht="21" customHeight="1" thickBot="1">
      <c r="A4" s="229" t="s">
        <v>1</v>
      </c>
      <c r="B4" s="230"/>
      <c r="C4" s="230"/>
      <c r="D4" s="230"/>
      <c r="E4" s="230"/>
      <c r="F4" s="230"/>
      <c r="G4" s="230"/>
      <c r="H4" s="230"/>
      <c r="I4" s="230"/>
      <c r="J4" s="230"/>
      <c r="K4" s="230"/>
      <c r="L4" s="230"/>
      <c r="M4" s="230"/>
      <c r="N4" s="230"/>
      <c r="O4" s="230"/>
      <c r="P4" s="230"/>
      <c r="Q4" s="230"/>
      <c r="R4" s="230"/>
      <c r="S4" s="211"/>
      <c r="T4" s="211"/>
      <c r="U4" s="211"/>
      <c r="V4" s="211"/>
      <c r="W4" s="211"/>
      <c r="X4" s="211"/>
      <c r="Y4" s="211"/>
      <c r="Z4" s="211"/>
      <c r="AA4" s="211"/>
      <c r="AB4" s="211"/>
      <c r="AC4" s="211"/>
      <c r="AD4" s="211"/>
      <c r="AE4" s="211"/>
      <c r="AF4" s="230" t="s">
        <v>2</v>
      </c>
      <c r="AG4" s="230"/>
      <c r="AH4" s="230"/>
      <c r="AI4" s="230"/>
      <c r="AJ4" s="230"/>
      <c r="AK4" s="230"/>
      <c r="AL4" s="230"/>
      <c r="AM4" s="230"/>
      <c r="AN4" s="211" t="s">
        <v>170</v>
      </c>
      <c r="AO4" s="211"/>
      <c r="AP4" s="211"/>
      <c r="AQ4" s="211"/>
      <c r="AR4" s="211"/>
      <c r="AS4" s="211"/>
      <c r="AT4" s="211"/>
      <c r="AU4" s="211"/>
      <c r="AV4" s="211"/>
      <c r="AW4" s="211"/>
      <c r="AX4" s="211"/>
      <c r="AY4" s="211"/>
      <c r="AZ4" s="211"/>
      <c r="BA4" s="211"/>
      <c r="BB4" s="211"/>
      <c r="BC4" s="211"/>
      <c r="BD4" s="211"/>
      <c r="BE4" s="211"/>
      <c r="BF4" s="231"/>
    </row>
    <row r="5" spans="1:74" ht="21" customHeight="1" thickBot="1">
      <c r="A5" s="186" t="s">
        <v>3</v>
      </c>
      <c r="B5" s="187"/>
      <c r="C5" s="187"/>
      <c r="D5" s="187"/>
      <c r="E5" s="187"/>
      <c r="F5" s="187"/>
      <c r="G5" s="187"/>
      <c r="H5" s="206">
        <v>20</v>
      </c>
      <c r="I5" s="194"/>
      <c r="J5" s="194"/>
      <c r="K5" s="194"/>
      <c r="L5" s="194"/>
      <c r="M5" s="194"/>
      <c r="N5" s="194"/>
      <c r="O5" s="194"/>
      <c r="P5" s="194"/>
      <c r="Q5" s="194"/>
      <c r="R5" s="194"/>
      <c r="S5" s="207" t="s">
        <v>4</v>
      </c>
      <c r="T5" s="208"/>
      <c r="U5" s="208"/>
      <c r="V5" s="208"/>
      <c r="W5" s="208"/>
      <c r="X5" s="208"/>
      <c r="Y5" s="208"/>
      <c r="Z5" s="209"/>
      <c r="AA5" s="206"/>
      <c r="AB5" s="194"/>
      <c r="AC5" s="194"/>
      <c r="AD5" s="194"/>
      <c r="AE5" s="194"/>
      <c r="AF5" s="194"/>
      <c r="AG5" s="194"/>
      <c r="AH5" s="194"/>
      <c r="AI5" s="194"/>
      <c r="AJ5" s="213"/>
      <c r="AK5" s="177" t="s">
        <v>5</v>
      </c>
      <c r="AL5" s="178"/>
      <c r="AM5" s="178"/>
      <c r="AN5" s="178"/>
      <c r="AO5" s="178"/>
      <c r="AP5" s="178"/>
      <c r="AQ5" s="178"/>
      <c r="AR5" s="178"/>
      <c r="AS5" s="179"/>
      <c r="AT5" s="206" t="s">
        <v>84</v>
      </c>
      <c r="AU5" s="194"/>
      <c r="AV5" s="194"/>
      <c r="AW5" s="194" t="str">
        <f>IF($AA$5="","",$AA$5/10)</f>
        <v/>
      </c>
      <c r="AX5" s="194"/>
      <c r="AY5" s="194"/>
      <c r="AZ5" s="194" t="s">
        <v>85</v>
      </c>
      <c r="BA5" s="194"/>
      <c r="BB5" s="194"/>
      <c r="BC5" s="194" t="str">
        <f>IF($AA$5="","",ROUNDDOWN($AA$5/7.5,1))</f>
        <v/>
      </c>
      <c r="BD5" s="194"/>
      <c r="BE5" s="194"/>
      <c r="BF5" s="221"/>
      <c r="BH5" s="161" t="s">
        <v>152</v>
      </c>
      <c r="BI5" s="162" t="s">
        <v>153</v>
      </c>
      <c r="BJ5" s="162" t="s">
        <v>153</v>
      </c>
      <c r="BK5" s="161" t="s">
        <v>152</v>
      </c>
    </row>
    <row r="6" spans="1:74" ht="21" customHeight="1" thickBot="1">
      <c r="A6" s="210" t="s">
        <v>6</v>
      </c>
      <c r="B6" s="190"/>
      <c r="C6" s="190"/>
      <c r="D6" s="190"/>
      <c r="E6" s="190"/>
      <c r="F6" s="190"/>
      <c r="G6" s="190"/>
      <c r="H6" s="190"/>
      <c r="I6" s="190"/>
      <c r="J6" s="190"/>
      <c r="K6" s="190"/>
      <c r="L6" s="190"/>
      <c r="M6" s="190"/>
      <c r="N6" s="190"/>
      <c r="O6" s="190"/>
      <c r="P6" s="190"/>
      <c r="Q6" s="190"/>
      <c r="R6" s="190"/>
      <c r="S6" s="211"/>
      <c r="T6" s="211"/>
      <c r="U6" s="211"/>
      <c r="V6" s="211"/>
      <c r="W6" s="211"/>
      <c r="X6" s="211"/>
      <c r="Y6" s="211"/>
      <c r="Z6" s="211"/>
      <c r="AA6" s="211"/>
      <c r="AB6" s="211"/>
      <c r="AC6" s="211"/>
      <c r="AD6" s="211"/>
      <c r="AE6" s="211"/>
      <c r="AF6" s="190" t="s">
        <v>7</v>
      </c>
      <c r="AG6" s="190"/>
      <c r="AH6" s="190"/>
      <c r="AI6" s="190"/>
      <c r="AJ6" s="190"/>
      <c r="AK6" s="190"/>
      <c r="AL6" s="190"/>
      <c r="AM6" s="190"/>
      <c r="AN6" s="191"/>
      <c r="AO6" s="192"/>
      <c r="AP6" s="192"/>
      <c r="AQ6" s="192"/>
      <c r="AR6" s="192"/>
      <c r="AS6" s="192"/>
      <c r="AT6" s="192"/>
      <c r="AU6" s="192"/>
      <c r="AV6" s="192"/>
      <c r="AW6" s="192"/>
      <c r="AX6" s="192"/>
      <c r="AY6" s="192"/>
      <c r="AZ6" s="192"/>
      <c r="BA6" s="192"/>
      <c r="BB6" s="192"/>
      <c r="BC6" s="192"/>
      <c r="BD6" s="192"/>
      <c r="BE6" s="192"/>
      <c r="BF6" s="193"/>
      <c r="BH6" s="161"/>
      <c r="BI6" s="162"/>
      <c r="BJ6" s="162"/>
      <c r="BK6" s="161"/>
      <c r="BV6" s="72"/>
    </row>
    <row r="7" spans="1:74" ht="21" customHeight="1">
      <c r="A7" s="195" t="s">
        <v>8</v>
      </c>
      <c r="B7" s="196"/>
      <c r="C7" s="196"/>
      <c r="D7" s="196"/>
      <c r="E7" s="196"/>
      <c r="F7" s="196"/>
      <c r="G7" s="188" t="s">
        <v>9</v>
      </c>
      <c r="H7" s="188"/>
      <c r="I7" s="188"/>
      <c r="J7" s="188"/>
      <c r="K7" s="188"/>
      <c r="L7" s="196" t="s">
        <v>10</v>
      </c>
      <c r="M7" s="196"/>
      <c r="N7" s="196"/>
      <c r="O7" s="196"/>
      <c r="P7" s="196"/>
      <c r="Q7" s="196"/>
      <c r="R7" s="200"/>
      <c r="S7" s="195" t="s">
        <v>11</v>
      </c>
      <c r="T7" s="196"/>
      <c r="U7" s="196"/>
      <c r="V7" s="196"/>
      <c r="W7" s="196"/>
      <c r="X7" s="196"/>
      <c r="Y7" s="197"/>
      <c r="Z7" s="195" t="s">
        <v>12</v>
      </c>
      <c r="AA7" s="196"/>
      <c r="AB7" s="196"/>
      <c r="AC7" s="196"/>
      <c r="AD7" s="196"/>
      <c r="AE7" s="196"/>
      <c r="AF7" s="197"/>
      <c r="AG7" s="195" t="s">
        <v>13</v>
      </c>
      <c r="AH7" s="196"/>
      <c r="AI7" s="196"/>
      <c r="AJ7" s="196"/>
      <c r="AK7" s="196"/>
      <c r="AL7" s="196"/>
      <c r="AM7" s="197"/>
      <c r="AN7" s="195" t="s">
        <v>14</v>
      </c>
      <c r="AO7" s="196"/>
      <c r="AP7" s="196"/>
      <c r="AQ7" s="196"/>
      <c r="AR7" s="196"/>
      <c r="AS7" s="196"/>
      <c r="AT7" s="197"/>
      <c r="AU7" s="198" t="s">
        <v>19</v>
      </c>
      <c r="AV7" s="188"/>
      <c r="AW7" s="188"/>
      <c r="AX7" s="188" t="s">
        <v>20</v>
      </c>
      <c r="AY7" s="188"/>
      <c r="AZ7" s="188"/>
      <c r="BA7" s="167" t="s">
        <v>21</v>
      </c>
      <c r="BB7" s="168"/>
      <c r="BC7" s="169"/>
      <c r="BD7" s="188" t="s">
        <v>25</v>
      </c>
      <c r="BE7" s="188"/>
      <c r="BF7" s="227"/>
      <c r="BH7" s="159" t="s">
        <v>150</v>
      </c>
      <c r="BI7" s="160" t="s">
        <v>151</v>
      </c>
      <c r="BJ7" s="292" t="s">
        <v>178</v>
      </c>
      <c r="BK7" s="159" t="s">
        <v>154</v>
      </c>
    </row>
    <row r="8" spans="1:74" ht="21" customHeight="1">
      <c r="A8" s="212"/>
      <c r="B8" s="201"/>
      <c r="C8" s="201"/>
      <c r="D8" s="201"/>
      <c r="E8" s="201"/>
      <c r="F8" s="201"/>
      <c r="G8" s="189"/>
      <c r="H8" s="189"/>
      <c r="I8" s="189"/>
      <c r="J8" s="189"/>
      <c r="K8" s="189"/>
      <c r="L8" s="201"/>
      <c r="M8" s="201"/>
      <c r="N8" s="201"/>
      <c r="O8" s="201"/>
      <c r="P8" s="201"/>
      <c r="Q8" s="201"/>
      <c r="R8" s="202"/>
      <c r="S8" s="37">
        <f>DATE($BV$1,$BV$2,COLUMN()-18)</f>
        <v>44652</v>
      </c>
      <c r="T8" s="38">
        <f t="shared" ref="T8:AS8" si="0">DATE($BV$1,$BV$2,COLUMN()-18)</f>
        <v>44653</v>
      </c>
      <c r="U8" s="38">
        <f t="shared" si="0"/>
        <v>44654</v>
      </c>
      <c r="V8" s="38">
        <f t="shared" si="0"/>
        <v>44655</v>
      </c>
      <c r="W8" s="38">
        <f t="shared" si="0"/>
        <v>44656</v>
      </c>
      <c r="X8" s="38">
        <f t="shared" si="0"/>
        <v>44657</v>
      </c>
      <c r="Y8" s="39">
        <f t="shared" si="0"/>
        <v>44658</v>
      </c>
      <c r="Z8" s="37">
        <f t="shared" si="0"/>
        <v>44659</v>
      </c>
      <c r="AA8" s="38">
        <f t="shared" si="0"/>
        <v>44660</v>
      </c>
      <c r="AB8" s="38">
        <f t="shared" si="0"/>
        <v>44661</v>
      </c>
      <c r="AC8" s="38">
        <f t="shared" si="0"/>
        <v>44662</v>
      </c>
      <c r="AD8" s="38">
        <f t="shared" si="0"/>
        <v>44663</v>
      </c>
      <c r="AE8" s="38">
        <f t="shared" si="0"/>
        <v>44664</v>
      </c>
      <c r="AF8" s="39">
        <f t="shared" si="0"/>
        <v>44665</v>
      </c>
      <c r="AG8" s="37">
        <f t="shared" si="0"/>
        <v>44666</v>
      </c>
      <c r="AH8" s="38">
        <f t="shared" si="0"/>
        <v>44667</v>
      </c>
      <c r="AI8" s="38">
        <f t="shared" si="0"/>
        <v>44668</v>
      </c>
      <c r="AJ8" s="38">
        <f t="shared" si="0"/>
        <v>44669</v>
      </c>
      <c r="AK8" s="38">
        <f t="shared" si="0"/>
        <v>44670</v>
      </c>
      <c r="AL8" s="38">
        <f t="shared" si="0"/>
        <v>44671</v>
      </c>
      <c r="AM8" s="39">
        <f t="shared" si="0"/>
        <v>44672</v>
      </c>
      <c r="AN8" s="37">
        <f t="shared" si="0"/>
        <v>44673</v>
      </c>
      <c r="AO8" s="38">
        <f t="shared" si="0"/>
        <v>44674</v>
      </c>
      <c r="AP8" s="38">
        <f t="shared" si="0"/>
        <v>44675</v>
      </c>
      <c r="AQ8" s="38">
        <f t="shared" si="0"/>
        <v>44676</v>
      </c>
      <c r="AR8" s="38">
        <f t="shared" si="0"/>
        <v>44677</v>
      </c>
      <c r="AS8" s="38">
        <f t="shared" si="0"/>
        <v>44678</v>
      </c>
      <c r="AT8" s="39">
        <f>DATE($BV$1,$BV$2,COLUMN()-18)</f>
        <v>44679</v>
      </c>
      <c r="AU8" s="199"/>
      <c r="AV8" s="189"/>
      <c r="AW8" s="189"/>
      <c r="AX8" s="189"/>
      <c r="AY8" s="189"/>
      <c r="AZ8" s="189"/>
      <c r="BA8" s="170"/>
      <c r="BB8" s="171"/>
      <c r="BC8" s="172"/>
      <c r="BD8" s="189"/>
      <c r="BE8" s="189"/>
      <c r="BF8" s="228"/>
      <c r="BH8" s="159"/>
      <c r="BI8" s="160"/>
      <c r="BJ8" s="293"/>
      <c r="BK8" s="159"/>
    </row>
    <row r="9" spans="1:74" ht="21" customHeight="1">
      <c r="A9" s="212"/>
      <c r="B9" s="201"/>
      <c r="C9" s="201"/>
      <c r="D9" s="201"/>
      <c r="E9" s="201"/>
      <c r="F9" s="201"/>
      <c r="G9" s="189"/>
      <c r="H9" s="189"/>
      <c r="I9" s="189"/>
      <c r="J9" s="189"/>
      <c r="K9" s="189"/>
      <c r="L9" s="201"/>
      <c r="M9" s="201"/>
      <c r="N9" s="201"/>
      <c r="O9" s="201"/>
      <c r="P9" s="201"/>
      <c r="Q9" s="201"/>
      <c r="R9" s="202"/>
      <c r="S9" s="44" t="str">
        <f>TEXT(S8,"aaa")</f>
        <v>金</v>
      </c>
      <c r="T9" s="45" t="str">
        <f t="shared" ref="T9:AT9" si="1">TEXT(T8,"aaa")</f>
        <v>土</v>
      </c>
      <c r="U9" s="45" t="str">
        <f t="shared" si="1"/>
        <v>日</v>
      </c>
      <c r="V9" s="45" t="str">
        <f t="shared" si="1"/>
        <v>月</v>
      </c>
      <c r="W9" s="45" t="str">
        <f t="shared" si="1"/>
        <v>火</v>
      </c>
      <c r="X9" s="45" t="str">
        <f t="shared" si="1"/>
        <v>水</v>
      </c>
      <c r="Y9" s="46" t="str">
        <f t="shared" si="1"/>
        <v>木</v>
      </c>
      <c r="Z9" s="6" t="str">
        <f t="shared" si="1"/>
        <v>金</v>
      </c>
      <c r="AA9" s="40" t="str">
        <f t="shared" si="1"/>
        <v>土</v>
      </c>
      <c r="AB9" s="40" t="str">
        <f t="shared" si="1"/>
        <v>日</v>
      </c>
      <c r="AC9" s="40" t="str">
        <f t="shared" si="1"/>
        <v>月</v>
      </c>
      <c r="AD9" s="40" t="str">
        <f t="shared" si="1"/>
        <v>火</v>
      </c>
      <c r="AE9" s="40" t="str">
        <f t="shared" si="1"/>
        <v>水</v>
      </c>
      <c r="AF9" s="41" t="str">
        <f t="shared" si="1"/>
        <v>木</v>
      </c>
      <c r="AG9" s="6" t="str">
        <f t="shared" si="1"/>
        <v>金</v>
      </c>
      <c r="AH9" s="40" t="str">
        <f t="shared" si="1"/>
        <v>土</v>
      </c>
      <c r="AI9" s="40" t="str">
        <f t="shared" si="1"/>
        <v>日</v>
      </c>
      <c r="AJ9" s="40" t="str">
        <f t="shared" si="1"/>
        <v>月</v>
      </c>
      <c r="AK9" s="40" t="str">
        <f t="shared" si="1"/>
        <v>火</v>
      </c>
      <c r="AL9" s="40" t="str">
        <f t="shared" si="1"/>
        <v>水</v>
      </c>
      <c r="AM9" s="41" t="str">
        <f t="shared" si="1"/>
        <v>木</v>
      </c>
      <c r="AN9" s="6" t="str">
        <f t="shared" si="1"/>
        <v>金</v>
      </c>
      <c r="AO9" s="40" t="str">
        <f t="shared" si="1"/>
        <v>土</v>
      </c>
      <c r="AP9" s="40" t="str">
        <f t="shared" si="1"/>
        <v>日</v>
      </c>
      <c r="AQ9" s="40" t="str">
        <f t="shared" si="1"/>
        <v>月</v>
      </c>
      <c r="AR9" s="40" t="str">
        <f t="shared" si="1"/>
        <v>火</v>
      </c>
      <c r="AS9" s="40" t="str">
        <f t="shared" si="1"/>
        <v>水</v>
      </c>
      <c r="AT9" s="41" t="str">
        <f t="shared" si="1"/>
        <v>木</v>
      </c>
      <c r="AU9" s="199"/>
      <c r="AV9" s="189"/>
      <c r="AW9" s="189"/>
      <c r="AX9" s="189"/>
      <c r="AY9" s="189"/>
      <c r="AZ9" s="189"/>
      <c r="BA9" s="173"/>
      <c r="BB9" s="174"/>
      <c r="BC9" s="175"/>
      <c r="BD9" s="189"/>
      <c r="BE9" s="189"/>
      <c r="BF9" s="228"/>
      <c r="BH9" s="159"/>
      <c r="BI9" s="160"/>
      <c r="BJ9" s="294"/>
      <c r="BK9" s="159"/>
    </row>
    <row r="10" spans="1:74" ht="17.25" customHeight="1">
      <c r="A10" s="180" t="s">
        <v>41</v>
      </c>
      <c r="B10" s="181"/>
      <c r="C10" s="181"/>
      <c r="D10" s="181"/>
      <c r="E10" s="181"/>
      <c r="F10" s="181"/>
      <c r="G10" s="181"/>
      <c r="H10" s="181"/>
      <c r="I10" s="181"/>
      <c r="J10" s="181"/>
      <c r="K10" s="181"/>
      <c r="L10" s="182"/>
      <c r="M10" s="182"/>
      <c r="N10" s="182"/>
      <c r="O10" s="182"/>
      <c r="P10" s="182"/>
      <c r="Q10" s="182"/>
      <c r="R10" s="183"/>
      <c r="S10" s="7" t="str">
        <f t="shared" ref="S10:AB22" si="2">IF($L10="","",IF(OR(S$9="土",S$9="日",COUNTIF(祝日表,S$25)&gt;0),"",$BJ10))</f>
        <v/>
      </c>
      <c r="T10" s="9" t="str">
        <f t="shared" si="2"/>
        <v/>
      </c>
      <c r="U10" s="9" t="str">
        <f t="shared" si="2"/>
        <v/>
      </c>
      <c r="V10" s="9" t="str">
        <f t="shared" si="2"/>
        <v/>
      </c>
      <c r="W10" s="9" t="str">
        <f t="shared" si="2"/>
        <v/>
      </c>
      <c r="X10" s="9" t="str">
        <f t="shared" si="2"/>
        <v/>
      </c>
      <c r="Y10" s="10" t="str">
        <f t="shared" si="2"/>
        <v/>
      </c>
      <c r="Z10" s="7" t="str">
        <f t="shared" si="2"/>
        <v/>
      </c>
      <c r="AA10" s="9" t="str">
        <f t="shared" si="2"/>
        <v/>
      </c>
      <c r="AB10" s="9" t="str">
        <f t="shared" si="2"/>
        <v/>
      </c>
      <c r="AC10" s="9" t="str">
        <f t="shared" ref="AC10:AL22" si="3">IF($L10="","",IF(OR(AC$9="土",AC$9="日",COUNTIF(祝日表,AC$25)&gt;0),"",$BJ10))</f>
        <v/>
      </c>
      <c r="AD10" s="9" t="str">
        <f t="shared" si="3"/>
        <v/>
      </c>
      <c r="AE10" s="9" t="str">
        <f t="shared" si="3"/>
        <v/>
      </c>
      <c r="AF10" s="10" t="str">
        <f t="shared" si="3"/>
        <v/>
      </c>
      <c r="AG10" s="7" t="str">
        <f t="shared" si="3"/>
        <v/>
      </c>
      <c r="AH10" s="9" t="str">
        <f t="shared" si="3"/>
        <v/>
      </c>
      <c r="AI10" s="9" t="str">
        <f t="shared" si="3"/>
        <v/>
      </c>
      <c r="AJ10" s="9" t="str">
        <f t="shared" si="3"/>
        <v/>
      </c>
      <c r="AK10" s="9" t="str">
        <f t="shared" si="3"/>
        <v/>
      </c>
      <c r="AL10" s="9" t="str">
        <f t="shared" si="3"/>
        <v/>
      </c>
      <c r="AM10" s="10" t="str">
        <f t="shared" ref="AM10:AT22" si="4">IF($L10="","",IF(OR(AM$9="土",AM$9="日",COUNTIF(祝日表,AM$25)&gt;0),"",$BJ10))</f>
        <v/>
      </c>
      <c r="AN10" s="7" t="str">
        <f t="shared" si="4"/>
        <v/>
      </c>
      <c r="AO10" s="9" t="str">
        <f t="shared" si="4"/>
        <v/>
      </c>
      <c r="AP10" s="9" t="str">
        <f t="shared" si="4"/>
        <v/>
      </c>
      <c r="AQ10" s="9" t="str">
        <f t="shared" si="4"/>
        <v/>
      </c>
      <c r="AR10" s="9" t="str">
        <f t="shared" si="4"/>
        <v/>
      </c>
      <c r="AS10" s="9" t="str">
        <f t="shared" si="4"/>
        <v/>
      </c>
      <c r="AT10" s="10" t="str">
        <f t="shared" si="4"/>
        <v/>
      </c>
      <c r="AU10" s="184" t="str">
        <f>IF($BI10="",IF(BH10=0,"",$BH10*$BK10),$BI10)</f>
        <v/>
      </c>
      <c r="AV10" s="184"/>
      <c r="AW10" s="185"/>
      <c r="AX10" s="163" t="str">
        <f>IF($AU10="","",ROUNDDOWN($AU10/4,1))</f>
        <v/>
      </c>
      <c r="AY10" s="164"/>
      <c r="AZ10" s="165"/>
      <c r="BA10" s="163" t="str">
        <f>IF($AU10="","",$BA$23)</f>
        <v/>
      </c>
      <c r="BB10" s="164"/>
      <c r="BC10" s="165"/>
      <c r="BD10" s="163" t="str">
        <f t="shared" ref="BD10:BD21" si="5">IF(AX10="","",ROUNDDOWN(AX10/$AU$23,1))</f>
        <v/>
      </c>
      <c r="BE10" s="164"/>
      <c r="BF10" s="166"/>
      <c r="BH10" s="146">
        <f>28-COUNTBLANK($S10:$AT10)</f>
        <v>0</v>
      </c>
      <c r="BI10" s="145"/>
      <c r="BJ10" s="145"/>
      <c r="BK10" s="146" t="str">
        <f>IF($BJ10="","",IF($BJ10="Ａ",$N$26,IF($BJ10="Ｂ",$W$26,IF($BJ10="Ｃ",$AF$26,IF($BJ10="Ｄ",$AO$26,IF($BJ10="Ｅ",$AY$26,IF($BJ10="Ｆ",$N$27)))))))</f>
        <v/>
      </c>
      <c r="BO10" s="224"/>
      <c r="BP10" s="224"/>
      <c r="BQ10" s="224"/>
      <c r="BR10" s="224"/>
    </row>
    <row r="11" spans="1:74" ht="17.25" customHeight="1">
      <c r="A11" s="180" t="s">
        <v>82</v>
      </c>
      <c r="B11" s="181"/>
      <c r="C11" s="181"/>
      <c r="D11" s="181"/>
      <c r="E11" s="181"/>
      <c r="F11" s="181"/>
      <c r="G11" s="181"/>
      <c r="H11" s="181"/>
      <c r="I11" s="181"/>
      <c r="J11" s="181"/>
      <c r="K11" s="181"/>
      <c r="L11" s="182"/>
      <c r="M11" s="182"/>
      <c r="N11" s="182"/>
      <c r="O11" s="182"/>
      <c r="P11" s="182"/>
      <c r="Q11" s="182"/>
      <c r="R11" s="183"/>
      <c r="S11" s="7" t="str">
        <f t="shared" si="2"/>
        <v/>
      </c>
      <c r="T11" s="9" t="str">
        <f t="shared" si="2"/>
        <v/>
      </c>
      <c r="U11" s="9" t="str">
        <f t="shared" si="2"/>
        <v/>
      </c>
      <c r="V11" s="9" t="str">
        <f t="shared" si="2"/>
        <v/>
      </c>
      <c r="W11" s="9" t="str">
        <f t="shared" si="2"/>
        <v/>
      </c>
      <c r="X11" s="9" t="str">
        <f t="shared" si="2"/>
        <v/>
      </c>
      <c r="Y11" s="10" t="str">
        <f t="shared" si="2"/>
        <v/>
      </c>
      <c r="Z11" s="7" t="str">
        <f t="shared" si="2"/>
        <v/>
      </c>
      <c r="AA11" s="9" t="str">
        <f t="shared" si="2"/>
        <v/>
      </c>
      <c r="AB11" s="9" t="str">
        <f t="shared" si="2"/>
        <v/>
      </c>
      <c r="AC11" s="9" t="str">
        <f t="shared" si="3"/>
        <v/>
      </c>
      <c r="AD11" s="9" t="str">
        <f t="shared" si="3"/>
        <v/>
      </c>
      <c r="AE11" s="9" t="str">
        <f t="shared" si="3"/>
        <v/>
      </c>
      <c r="AF11" s="10" t="str">
        <f t="shared" si="3"/>
        <v/>
      </c>
      <c r="AG11" s="7" t="str">
        <f t="shared" si="3"/>
        <v/>
      </c>
      <c r="AH11" s="9" t="str">
        <f t="shared" si="3"/>
        <v/>
      </c>
      <c r="AI11" s="9" t="str">
        <f t="shared" si="3"/>
        <v/>
      </c>
      <c r="AJ11" s="9" t="str">
        <f t="shared" si="3"/>
        <v/>
      </c>
      <c r="AK11" s="9" t="str">
        <f t="shared" si="3"/>
        <v/>
      </c>
      <c r="AL11" s="9" t="str">
        <f t="shared" si="3"/>
        <v/>
      </c>
      <c r="AM11" s="10" t="str">
        <f t="shared" si="4"/>
        <v/>
      </c>
      <c r="AN11" s="7" t="str">
        <f t="shared" si="4"/>
        <v/>
      </c>
      <c r="AO11" s="9" t="str">
        <f t="shared" si="4"/>
        <v/>
      </c>
      <c r="AP11" s="9" t="str">
        <f t="shared" si="4"/>
        <v/>
      </c>
      <c r="AQ11" s="9" t="str">
        <f t="shared" si="4"/>
        <v/>
      </c>
      <c r="AR11" s="9" t="str">
        <f t="shared" si="4"/>
        <v/>
      </c>
      <c r="AS11" s="9" t="str">
        <f t="shared" si="4"/>
        <v/>
      </c>
      <c r="AT11" s="10" t="str">
        <f t="shared" si="4"/>
        <v/>
      </c>
      <c r="AU11" s="184" t="str">
        <f t="shared" ref="AU11:AU22" si="6">IF($BI11="",IF(BH11=0,"",$BH11*$BK11),$BI11)</f>
        <v/>
      </c>
      <c r="AV11" s="184"/>
      <c r="AW11" s="185"/>
      <c r="AX11" s="163" t="str">
        <f t="shared" ref="AX11:AX22" si="7">IF($AU11="","",ROUNDDOWN($AU11/4,1))</f>
        <v/>
      </c>
      <c r="AY11" s="164"/>
      <c r="AZ11" s="165"/>
      <c r="BA11" s="163" t="str">
        <f t="shared" ref="BA11:BA19" si="8">IF($AU11="","",$BA$23)</f>
        <v/>
      </c>
      <c r="BB11" s="164"/>
      <c r="BC11" s="165"/>
      <c r="BD11" s="163" t="str">
        <f t="shared" si="5"/>
        <v/>
      </c>
      <c r="BE11" s="164"/>
      <c r="BF11" s="166"/>
      <c r="BH11" s="146">
        <f t="shared" ref="BH11:BH22" si="9">28-COUNTBLANK($S11:$AT11)</f>
        <v>0</v>
      </c>
      <c r="BI11" s="145"/>
      <c r="BJ11" s="145"/>
      <c r="BK11" s="146" t="str">
        <f t="shared" ref="BK11:BK22" si="10">IF($BJ11="","",IF($BJ11="Ａ",$N$26,IF($BJ11="Ｂ",$W$26,IF($BJ11="Ｃ",$AF$26,IF($BJ11="Ｄ",$AO$26,IF($BJ11="Ｅ",$AY$26,IF($BJ11="Ｆ",$N$27)))))))</f>
        <v/>
      </c>
    </row>
    <row r="12" spans="1:74" ht="17.25" customHeight="1">
      <c r="A12" s="180"/>
      <c r="B12" s="181"/>
      <c r="C12" s="181"/>
      <c r="D12" s="181"/>
      <c r="E12" s="181"/>
      <c r="F12" s="181"/>
      <c r="G12" s="182"/>
      <c r="H12" s="182"/>
      <c r="I12" s="182"/>
      <c r="J12" s="182"/>
      <c r="K12" s="182"/>
      <c r="L12" s="182"/>
      <c r="M12" s="182"/>
      <c r="N12" s="182"/>
      <c r="O12" s="182"/>
      <c r="P12" s="182"/>
      <c r="Q12" s="182"/>
      <c r="R12" s="183"/>
      <c r="S12" s="7" t="str">
        <f t="shared" si="2"/>
        <v/>
      </c>
      <c r="T12" s="9" t="str">
        <f t="shared" si="2"/>
        <v/>
      </c>
      <c r="U12" s="9" t="str">
        <f t="shared" si="2"/>
        <v/>
      </c>
      <c r="V12" s="9" t="str">
        <f t="shared" si="2"/>
        <v/>
      </c>
      <c r="W12" s="9" t="str">
        <f t="shared" si="2"/>
        <v/>
      </c>
      <c r="X12" s="9" t="str">
        <f t="shared" si="2"/>
        <v/>
      </c>
      <c r="Y12" s="10" t="str">
        <f t="shared" si="2"/>
        <v/>
      </c>
      <c r="Z12" s="7" t="str">
        <f t="shared" si="2"/>
        <v/>
      </c>
      <c r="AA12" s="9" t="str">
        <f t="shared" si="2"/>
        <v/>
      </c>
      <c r="AB12" s="9" t="str">
        <f t="shared" si="2"/>
        <v/>
      </c>
      <c r="AC12" s="9" t="str">
        <f t="shared" si="3"/>
        <v/>
      </c>
      <c r="AD12" s="9" t="str">
        <f t="shared" si="3"/>
        <v/>
      </c>
      <c r="AE12" s="9" t="str">
        <f t="shared" si="3"/>
        <v/>
      </c>
      <c r="AF12" s="10" t="str">
        <f t="shared" si="3"/>
        <v/>
      </c>
      <c r="AG12" s="7" t="str">
        <f t="shared" si="3"/>
        <v/>
      </c>
      <c r="AH12" s="9" t="str">
        <f t="shared" si="3"/>
        <v/>
      </c>
      <c r="AI12" s="9" t="str">
        <f t="shared" si="3"/>
        <v/>
      </c>
      <c r="AJ12" s="9" t="str">
        <f t="shared" si="3"/>
        <v/>
      </c>
      <c r="AK12" s="9" t="str">
        <f t="shared" si="3"/>
        <v/>
      </c>
      <c r="AL12" s="9" t="str">
        <f t="shared" si="3"/>
        <v/>
      </c>
      <c r="AM12" s="10" t="str">
        <f t="shared" si="4"/>
        <v/>
      </c>
      <c r="AN12" s="7" t="str">
        <f t="shared" si="4"/>
        <v/>
      </c>
      <c r="AO12" s="9" t="str">
        <f t="shared" si="4"/>
        <v/>
      </c>
      <c r="AP12" s="9" t="str">
        <f t="shared" si="4"/>
        <v/>
      </c>
      <c r="AQ12" s="9" t="str">
        <f t="shared" si="4"/>
        <v/>
      </c>
      <c r="AR12" s="9" t="str">
        <f t="shared" si="4"/>
        <v/>
      </c>
      <c r="AS12" s="9" t="str">
        <f t="shared" si="4"/>
        <v/>
      </c>
      <c r="AT12" s="10" t="str">
        <f t="shared" si="4"/>
        <v/>
      </c>
      <c r="AU12" s="184" t="str">
        <f t="shared" si="6"/>
        <v/>
      </c>
      <c r="AV12" s="184"/>
      <c r="AW12" s="185"/>
      <c r="AX12" s="163" t="str">
        <f t="shared" si="7"/>
        <v/>
      </c>
      <c r="AY12" s="164"/>
      <c r="AZ12" s="165"/>
      <c r="BA12" s="163" t="str">
        <f t="shared" si="8"/>
        <v/>
      </c>
      <c r="BB12" s="164"/>
      <c r="BC12" s="165"/>
      <c r="BD12" s="163" t="str">
        <f t="shared" si="5"/>
        <v/>
      </c>
      <c r="BE12" s="164"/>
      <c r="BF12" s="166"/>
      <c r="BH12" s="146">
        <f t="shared" si="9"/>
        <v>0</v>
      </c>
      <c r="BI12" s="145"/>
      <c r="BJ12" s="145"/>
      <c r="BK12" s="146" t="str">
        <f t="shared" si="10"/>
        <v/>
      </c>
    </row>
    <row r="13" spans="1:74" ht="17.25" customHeight="1">
      <c r="A13" s="180" t="s">
        <v>66</v>
      </c>
      <c r="B13" s="181"/>
      <c r="C13" s="181"/>
      <c r="D13" s="181"/>
      <c r="E13" s="181"/>
      <c r="F13" s="181"/>
      <c r="G13" s="181"/>
      <c r="H13" s="181"/>
      <c r="I13" s="181"/>
      <c r="J13" s="181"/>
      <c r="K13" s="181"/>
      <c r="L13" s="182"/>
      <c r="M13" s="182"/>
      <c r="N13" s="182"/>
      <c r="O13" s="182"/>
      <c r="P13" s="182"/>
      <c r="Q13" s="182"/>
      <c r="R13" s="183"/>
      <c r="S13" s="7" t="str">
        <f t="shared" si="2"/>
        <v/>
      </c>
      <c r="T13" s="9" t="str">
        <f t="shared" si="2"/>
        <v/>
      </c>
      <c r="U13" s="9" t="str">
        <f t="shared" si="2"/>
        <v/>
      </c>
      <c r="V13" s="9" t="str">
        <f t="shared" si="2"/>
        <v/>
      </c>
      <c r="W13" s="9" t="str">
        <f t="shared" si="2"/>
        <v/>
      </c>
      <c r="X13" s="9" t="str">
        <f t="shared" si="2"/>
        <v/>
      </c>
      <c r="Y13" s="10" t="str">
        <f t="shared" si="2"/>
        <v/>
      </c>
      <c r="Z13" s="7" t="str">
        <f t="shared" si="2"/>
        <v/>
      </c>
      <c r="AA13" s="9" t="str">
        <f t="shared" si="2"/>
        <v/>
      </c>
      <c r="AB13" s="9" t="str">
        <f t="shared" si="2"/>
        <v/>
      </c>
      <c r="AC13" s="9" t="str">
        <f t="shared" si="3"/>
        <v/>
      </c>
      <c r="AD13" s="9" t="str">
        <f t="shared" si="3"/>
        <v/>
      </c>
      <c r="AE13" s="9" t="str">
        <f t="shared" si="3"/>
        <v/>
      </c>
      <c r="AF13" s="10" t="str">
        <f t="shared" si="3"/>
        <v/>
      </c>
      <c r="AG13" s="7" t="str">
        <f t="shared" si="3"/>
        <v/>
      </c>
      <c r="AH13" s="9" t="str">
        <f t="shared" si="3"/>
        <v/>
      </c>
      <c r="AI13" s="9" t="str">
        <f t="shared" si="3"/>
        <v/>
      </c>
      <c r="AJ13" s="9" t="str">
        <f t="shared" si="3"/>
        <v/>
      </c>
      <c r="AK13" s="9" t="str">
        <f t="shared" si="3"/>
        <v/>
      </c>
      <c r="AL13" s="9" t="str">
        <f t="shared" si="3"/>
        <v/>
      </c>
      <c r="AM13" s="10" t="str">
        <f t="shared" si="4"/>
        <v/>
      </c>
      <c r="AN13" s="7" t="str">
        <f t="shared" si="4"/>
        <v/>
      </c>
      <c r="AO13" s="9" t="str">
        <f t="shared" si="4"/>
        <v/>
      </c>
      <c r="AP13" s="9" t="str">
        <f t="shared" si="4"/>
        <v/>
      </c>
      <c r="AQ13" s="9" t="str">
        <f t="shared" si="4"/>
        <v/>
      </c>
      <c r="AR13" s="9" t="str">
        <f t="shared" si="4"/>
        <v/>
      </c>
      <c r="AS13" s="9" t="str">
        <f t="shared" si="4"/>
        <v/>
      </c>
      <c r="AT13" s="10" t="str">
        <f t="shared" si="4"/>
        <v/>
      </c>
      <c r="AU13" s="184" t="str">
        <f>IF($BI13="",IF(BH13=0,"",$BH13*$BK13),$BI13)</f>
        <v/>
      </c>
      <c r="AV13" s="184"/>
      <c r="AW13" s="185"/>
      <c r="AX13" s="163" t="str">
        <f t="shared" si="7"/>
        <v/>
      </c>
      <c r="AY13" s="164"/>
      <c r="AZ13" s="165"/>
      <c r="BA13" s="163" t="str">
        <f t="shared" si="8"/>
        <v/>
      </c>
      <c r="BB13" s="164"/>
      <c r="BC13" s="165"/>
      <c r="BD13" s="163" t="str">
        <f t="shared" si="5"/>
        <v/>
      </c>
      <c r="BE13" s="164"/>
      <c r="BF13" s="166"/>
      <c r="BH13" s="146">
        <f>28-COUNTBLANK($S13:$AT13)</f>
        <v>0</v>
      </c>
      <c r="BI13" s="145"/>
      <c r="BJ13" s="145"/>
      <c r="BK13" s="146" t="str">
        <f t="shared" si="10"/>
        <v/>
      </c>
    </row>
    <row r="14" spans="1:74" ht="17.25" customHeight="1">
      <c r="A14" s="180" t="s">
        <v>88</v>
      </c>
      <c r="B14" s="181"/>
      <c r="C14" s="181"/>
      <c r="D14" s="181"/>
      <c r="E14" s="181"/>
      <c r="F14" s="181"/>
      <c r="G14" s="181"/>
      <c r="H14" s="181"/>
      <c r="I14" s="181"/>
      <c r="J14" s="181"/>
      <c r="K14" s="181"/>
      <c r="L14" s="182"/>
      <c r="M14" s="182"/>
      <c r="N14" s="182"/>
      <c r="O14" s="182"/>
      <c r="P14" s="182"/>
      <c r="Q14" s="182"/>
      <c r="R14" s="183"/>
      <c r="S14" s="7" t="str">
        <f t="shared" si="2"/>
        <v/>
      </c>
      <c r="T14" s="9" t="str">
        <f t="shared" si="2"/>
        <v/>
      </c>
      <c r="U14" s="9" t="str">
        <f t="shared" si="2"/>
        <v/>
      </c>
      <c r="V14" s="9" t="str">
        <f t="shared" si="2"/>
        <v/>
      </c>
      <c r="W14" s="9" t="str">
        <f t="shared" si="2"/>
        <v/>
      </c>
      <c r="X14" s="9" t="str">
        <f t="shared" si="2"/>
        <v/>
      </c>
      <c r="Y14" s="10" t="str">
        <f t="shared" si="2"/>
        <v/>
      </c>
      <c r="Z14" s="7" t="str">
        <f t="shared" si="2"/>
        <v/>
      </c>
      <c r="AA14" s="9" t="str">
        <f t="shared" si="2"/>
        <v/>
      </c>
      <c r="AB14" s="9" t="str">
        <f t="shared" si="2"/>
        <v/>
      </c>
      <c r="AC14" s="9" t="str">
        <f t="shared" si="3"/>
        <v/>
      </c>
      <c r="AD14" s="9" t="str">
        <f t="shared" si="3"/>
        <v/>
      </c>
      <c r="AE14" s="9" t="str">
        <f t="shared" si="3"/>
        <v/>
      </c>
      <c r="AF14" s="10" t="str">
        <f t="shared" si="3"/>
        <v/>
      </c>
      <c r="AG14" s="7" t="str">
        <f t="shared" si="3"/>
        <v/>
      </c>
      <c r="AH14" s="9" t="str">
        <f t="shared" si="3"/>
        <v/>
      </c>
      <c r="AI14" s="9" t="str">
        <f t="shared" si="3"/>
        <v/>
      </c>
      <c r="AJ14" s="9" t="str">
        <f t="shared" si="3"/>
        <v/>
      </c>
      <c r="AK14" s="9" t="str">
        <f t="shared" si="3"/>
        <v/>
      </c>
      <c r="AL14" s="9" t="str">
        <f t="shared" si="3"/>
        <v/>
      </c>
      <c r="AM14" s="10" t="str">
        <f t="shared" si="4"/>
        <v/>
      </c>
      <c r="AN14" s="7" t="str">
        <f t="shared" si="4"/>
        <v/>
      </c>
      <c r="AO14" s="9" t="str">
        <f t="shared" si="4"/>
        <v/>
      </c>
      <c r="AP14" s="9" t="str">
        <f t="shared" si="4"/>
        <v/>
      </c>
      <c r="AQ14" s="9" t="str">
        <f t="shared" si="4"/>
        <v/>
      </c>
      <c r="AR14" s="9" t="str">
        <f t="shared" si="4"/>
        <v/>
      </c>
      <c r="AS14" s="9" t="str">
        <f t="shared" si="4"/>
        <v/>
      </c>
      <c r="AT14" s="10" t="str">
        <f t="shared" si="4"/>
        <v/>
      </c>
      <c r="AU14" s="184" t="str">
        <f t="shared" si="6"/>
        <v/>
      </c>
      <c r="AV14" s="184"/>
      <c r="AW14" s="185"/>
      <c r="AX14" s="163" t="str">
        <f t="shared" si="7"/>
        <v/>
      </c>
      <c r="AY14" s="164"/>
      <c r="AZ14" s="165"/>
      <c r="BA14" s="163" t="str">
        <f t="shared" si="8"/>
        <v/>
      </c>
      <c r="BB14" s="164"/>
      <c r="BC14" s="165"/>
      <c r="BD14" s="163" t="str">
        <f t="shared" si="5"/>
        <v/>
      </c>
      <c r="BE14" s="164"/>
      <c r="BF14" s="166"/>
      <c r="BH14" s="146">
        <f t="shared" si="9"/>
        <v>0</v>
      </c>
      <c r="BI14" s="145"/>
      <c r="BJ14" s="145"/>
      <c r="BK14" s="146" t="str">
        <f t="shared" si="10"/>
        <v/>
      </c>
    </row>
    <row r="15" spans="1:74" ht="17.25" customHeight="1">
      <c r="A15" s="180"/>
      <c r="B15" s="181"/>
      <c r="C15" s="181"/>
      <c r="D15" s="181"/>
      <c r="E15" s="181"/>
      <c r="F15" s="181"/>
      <c r="G15" s="181"/>
      <c r="H15" s="181"/>
      <c r="I15" s="181"/>
      <c r="J15" s="181"/>
      <c r="K15" s="181"/>
      <c r="L15" s="182"/>
      <c r="M15" s="182"/>
      <c r="N15" s="182"/>
      <c r="O15" s="182"/>
      <c r="P15" s="182"/>
      <c r="Q15" s="182"/>
      <c r="R15" s="183"/>
      <c r="S15" s="7" t="str">
        <f t="shared" si="2"/>
        <v/>
      </c>
      <c r="T15" s="9" t="str">
        <f t="shared" si="2"/>
        <v/>
      </c>
      <c r="U15" s="9" t="str">
        <f t="shared" si="2"/>
        <v/>
      </c>
      <c r="V15" s="9" t="str">
        <f t="shared" si="2"/>
        <v/>
      </c>
      <c r="W15" s="9" t="str">
        <f t="shared" si="2"/>
        <v/>
      </c>
      <c r="X15" s="9" t="str">
        <f t="shared" si="2"/>
        <v/>
      </c>
      <c r="Y15" s="10" t="str">
        <f t="shared" si="2"/>
        <v/>
      </c>
      <c r="Z15" s="7" t="str">
        <f t="shared" si="2"/>
        <v/>
      </c>
      <c r="AA15" s="9" t="str">
        <f t="shared" si="2"/>
        <v/>
      </c>
      <c r="AB15" s="9" t="str">
        <f t="shared" si="2"/>
        <v/>
      </c>
      <c r="AC15" s="9" t="str">
        <f t="shared" si="3"/>
        <v/>
      </c>
      <c r="AD15" s="9" t="str">
        <f t="shared" si="3"/>
        <v/>
      </c>
      <c r="AE15" s="9" t="str">
        <f t="shared" si="3"/>
        <v/>
      </c>
      <c r="AF15" s="10" t="str">
        <f t="shared" si="3"/>
        <v/>
      </c>
      <c r="AG15" s="7" t="str">
        <f t="shared" si="3"/>
        <v/>
      </c>
      <c r="AH15" s="9" t="str">
        <f t="shared" si="3"/>
        <v/>
      </c>
      <c r="AI15" s="9" t="str">
        <f t="shared" si="3"/>
        <v/>
      </c>
      <c r="AJ15" s="9" t="str">
        <f t="shared" si="3"/>
        <v/>
      </c>
      <c r="AK15" s="9" t="str">
        <f t="shared" si="3"/>
        <v/>
      </c>
      <c r="AL15" s="9" t="str">
        <f t="shared" si="3"/>
        <v/>
      </c>
      <c r="AM15" s="10" t="str">
        <f t="shared" si="4"/>
        <v/>
      </c>
      <c r="AN15" s="7" t="str">
        <f t="shared" si="4"/>
        <v/>
      </c>
      <c r="AO15" s="9" t="str">
        <f t="shared" si="4"/>
        <v/>
      </c>
      <c r="AP15" s="9" t="str">
        <f t="shared" si="4"/>
        <v/>
      </c>
      <c r="AQ15" s="9" t="str">
        <f t="shared" si="4"/>
        <v/>
      </c>
      <c r="AR15" s="9" t="str">
        <f t="shared" si="4"/>
        <v/>
      </c>
      <c r="AS15" s="9" t="str">
        <f t="shared" si="4"/>
        <v/>
      </c>
      <c r="AT15" s="10" t="str">
        <f t="shared" si="4"/>
        <v/>
      </c>
      <c r="AU15" s="184" t="str">
        <f t="shared" si="6"/>
        <v/>
      </c>
      <c r="AV15" s="184"/>
      <c r="AW15" s="185"/>
      <c r="AX15" s="163" t="str">
        <f>IF($AU15="","",ROUNDDOWN($AU15/4,1))</f>
        <v/>
      </c>
      <c r="AY15" s="164"/>
      <c r="AZ15" s="165"/>
      <c r="BA15" s="163" t="str">
        <f>IF($AU15="","",$BA$23)</f>
        <v/>
      </c>
      <c r="BB15" s="164"/>
      <c r="BC15" s="165"/>
      <c r="BD15" s="163" t="str">
        <f t="shared" si="5"/>
        <v/>
      </c>
      <c r="BE15" s="164"/>
      <c r="BF15" s="166"/>
      <c r="BH15" s="146">
        <f t="shared" si="9"/>
        <v>0</v>
      </c>
      <c r="BI15" s="145"/>
      <c r="BJ15" s="145"/>
      <c r="BK15" s="146" t="str">
        <f t="shared" si="10"/>
        <v/>
      </c>
    </row>
    <row r="16" spans="1:74" ht="17.25" customHeight="1">
      <c r="A16" s="180" t="s">
        <v>89</v>
      </c>
      <c r="B16" s="181"/>
      <c r="C16" s="181"/>
      <c r="D16" s="181"/>
      <c r="E16" s="181"/>
      <c r="F16" s="181"/>
      <c r="G16" s="181"/>
      <c r="H16" s="181"/>
      <c r="I16" s="181"/>
      <c r="J16" s="181"/>
      <c r="K16" s="181"/>
      <c r="L16" s="182"/>
      <c r="M16" s="182"/>
      <c r="N16" s="182"/>
      <c r="O16" s="182"/>
      <c r="P16" s="182"/>
      <c r="Q16" s="182"/>
      <c r="R16" s="183"/>
      <c r="S16" s="7" t="str">
        <f t="shared" si="2"/>
        <v/>
      </c>
      <c r="T16" s="9" t="str">
        <f t="shared" si="2"/>
        <v/>
      </c>
      <c r="U16" s="9" t="str">
        <f t="shared" si="2"/>
        <v/>
      </c>
      <c r="V16" s="9" t="str">
        <f t="shared" si="2"/>
        <v/>
      </c>
      <c r="W16" s="9" t="str">
        <f t="shared" si="2"/>
        <v/>
      </c>
      <c r="X16" s="9" t="str">
        <f t="shared" si="2"/>
        <v/>
      </c>
      <c r="Y16" s="10" t="str">
        <f t="shared" si="2"/>
        <v/>
      </c>
      <c r="Z16" s="7" t="str">
        <f t="shared" si="2"/>
        <v/>
      </c>
      <c r="AA16" s="9" t="str">
        <f t="shared" si="2"/>
        <v/>
      </c>
      <c r="AB16" s="9" t="str">
        <f t="shared" si="2"/>
        <v/>
      </c>
      <c r="AC16" s="9" t="str">
        <f t="shared" si="3"/>
        <v/>
      </c>
      <c r="AD16" s="9" t="str">
        <f t="shared" si="3"/>
        <v/>
      </c>
      <c r="AE16" s="9" t="str">
        <f t="shared" si="3"/>
        <v/>
      </c>
      <c r="AF16" s="10" t="str">
        <f t="shared" si="3"/>
        <v/>
      </c>
      <c r="AG16" s="7" t="str">
        <f t="shared" si="3"/>
        <v/>
      </c>
      <c r="AH16" s="9" t="str">
        <f t="shared" si="3"/>
        <v/>
      </c>
      <c r="AI16" s="9" t="str">
        <f t="shared" si="3"/>
        <v/>
      </c>
      <c r="AJ16" s="9" t="str">
        <f t="shared" si="3"/>
        <v/>
      </c>
      <c r="AK16" s="9" t="str">
        <f t="shared" si="3"/>
        <v/>
      </c>
      <c r="AL16" s="9" t="str">
        <f t="shared" si="3"/>
        <v/>
      </c>
      <c r="AM16" s="10" t="str">
        <f t="shared" si="4"/>
        <v/>
      </c>
      <c r="AN16" s="7" t="str">
        <f t="shared" si="4"/>
        <v/>
      </c>
      <c r="AO16" s="9" t="str">
        <f t="shared" si="4"/>
        <v/>
      </c>
      <c r="AP16" s="9" t="str">
        <f t="shared" si="4"/>
        <v/>
      </c>
      <c r="AQ16" s="9" t="str">
        <f t="shared" si="4"/>
        <v/>
      </c>
      <c r="AR16" s="9" t="str">
        <f t="shared" si="4"/>
        <v/>
      </c>
      <c r="AS16" s="9" t="str">
        <f t="shared" si="4"/>
        <v/>
      </c>
      <c r="AT16" s="10" t="str">
        <f t="shared" si="4"/>
        <v/>
      </c>
      <c r="AU16" s="184" t="str">
        <f t="shared" si="6"/>
        <v/>
      </c>
      <c r="AV16" s="184"/>
      <c r="AW16" s="185"/>
      <c r="AX16" s="163" t="str">
        <f t="shared" si="7"/>
        <v/>
      </c>
      <c r="AY16" s="164"/>
      <c r="AZ16" s="165"/>
      <c r="BA16" s="163" t="str">
        <f t="shared" si="8"/>
        <v/>
      </c>
      <c r="BB16" s="164"/>
      <c r="BC16" s="165"/>
      <c r="BD16" s="163" t="str">
        <f t="shared" si="5"/>
        <v/>
      </c>
      <c r="BE16" s="164"/>
      <c r="BF16" s="166"/>
      <c r="BH16" s="146">
        <f t="shared" si="9"/>
        <v>0</v>
      </c>
      <c r="BI16" s="145"/>
      <c r="BJ16" s="145"/>
      <c r="BK16" s="146" t="str">
        <f t="shared" si="10"/>
        <v/>
      </c>
    </row>
    <row r="17" spans="1:66" ht="17.25" customHeight="1">
      <c r="A17" s="180"/>
      <c r="B17" s="181"/>
      <c r="C17" s="181"/>
      <c r="D17" s="181"/>
      <c r="E17" s="181"/>
      <c r="F17" s="181"/>
      <c r="G17" s="181"/>
      <c r="H17" s="181"/>
      <c r="I17" s="181"/>
      <c r="J17" s="181"/>
      <c r="K17" s="181"/>
      <c r="L17" s="182"/>
      <c r="M17" s="182"/>
      <c r="N17" s="182"/>
      <c r="O17" s="182"/>
      <c r="P17" s="182"/>
      <c r="Q17" s="182"/>
      <c r="R17" s="183"/>
      <c r="S17" s="7" t="str">
        <f t="shared" si="2"/>
        <v/>
      </c>
      <c r="T17" s="9" t="str">
        <f t="shared" si="2"/>
        <v/>
      </c>
      <c r="U17" s="9" t="str">
        <f t="shared" si="2"/>
        <v/>
      </c>
      <c r="V17" s="9" t="str">
        <f t="shared" si="2"/>
        <v/>
      </c>
      <c r="W17" s="9" t="str">
        <f t="shared" si="2"/>
        <v/>
      </c>
      <c r="X17" s="9" t="str">
        <f t="shared" si="2"/>
        <v/>
      </c>
      <c r="Y17" s="10" t="str">
        <f t="shared" si="2"/>
        <v/>
      </c>
      <c r="Z17" s="7" t="str">
        <f t="shared" si="2"/>
        <v/>
      </c>
      <c r="AA17" s="9" t="str">
        <f t="shared" si="2"/>
        <v/>
      </c>
      <c r="AB17" s="9" t="str">
        <f t="shared" si="2"/>
        <v/>
      </c>
      <c r="AC17" s="9" t="str">
        <f t="shared" si="3"/>
        <v/>
      </c>
      <c r="AD17" s="9" t="str">
        <f t="shared" si="3"/>
        <v/>
      </c>
      <c r="AE17" s="9" t="str">
        <f t="shared" si="3"/>
        <v/>
      </c>
      <c r="AF17" s="10" t="str">
        <f t="shared" si="3"/>
        <v/>
      </c>
      <c r="AG17" s="7" t="str">
        <f t="shared" si="3"/>
        <v/>
      </c>
      <c r="AH17" s="9" t="str">
        <f t="shared" si="3"/>
        <v/>
      </c>
      <c r="AI17" s="9" t="str">
        <f t="shared" si="3"/>
        <v/>
      </c>
      <c r="AJ17" s="9" t="str">
        <f t="shared" si="3"/>
        <v/>
      </c>
      <c r="AK17" s="9" t="str">
        <f t="shared" si="3"/>
        <v/>
      </c>
      <c r="AL17" s="9" t="str">
        <f t="shared" si="3"/>
        <v/>
      </c>
      <c r="AM17" s="10" t="str">
        <f t="shared" si="4"/>
        <v/>
      </c>
      <c r="AN17" s="7" t="str">
        <f t="shared" si="4"/>
        <v/>
      </c>
      <c r="AO17" s="9" t="str">
        <f t="shared" si="4"/>
        <v/>
      </c>
      <c r="AP17" s="9" t="str">
        <f t="shared" si="4"/>
        <v/>
      </c>
      <c r="AQ17" s="9" t="str">
        <f t="shared" si="4"/>
        <v/>
      </c>
      <c r="AR17" s="9" t="str">
        <f t="shared" si="4"/>
        <v/>
      </c>
      <c r="AS17" s="9" t="str">
        <f t="shared" si="4"/>
        <v/>
      </c>
      <c r="AT17" s="10" t="str">
        <f t="shared" si="4"/>
        <v/>
      </c>
      <c r="AU17" s="184" t="str">
        <f t="shared" si="6"/>
        <v/>
      </c>
      <c r="AV17" s="184"/>
      <c r="AW17" s="185"/>
      <c r="AX17" s="163" t="str">
        <f t="shared" si="7"/>
        <v/>
      </c>
      <c r="AY17" s="164"/>
      <c r="AZ17" s="165"/>
      <c r="BA17" s="163" t="str">
        <f t="shared" si="8"/>
        <v/>
      </c>
      <c r="BB17" s="164"/>
      <c r="BC17" s="165"/>
      <c r="BD17" s="163" t="str">
        <f t="shared" si="5"/>
        <v/>
      </c>
      <c r="BE17" s="164"/>
      <c r="BF17" s="166"/>
      <c r="BH17" s="146">
        <f t="shared" si="9"/>
        <v>0</v>
      </c>
      <c r="BI17" s="145"/>
      <c r="BJ17" s="145"/>
      <c r="BK17" s="146" t="str">
        <f t="shared" si="10"/>
        <v/>
      </c>
    </row>
    <row r="18" spans="1:66" ht="17.25" customHeight="1">
      <c r="A18" s="180"/>
      <c r="B18" s="181"/>
      <c r="C18" s="181"/>
      <c r="D18" s="181"/>
      <c r="E18" s="181"/>
      <c r="F18" s="181"/>
      <c r="G18" s="182"/>
      <c r="H18" s="182"/>
      <c r="I18" s="182"/>
      <c r="J18" s="182"/>
      <c r="K18" s="182"/>
      <c r="L18" s="182"/>
      <c r="M18" s="182"/>
      <c r="N18" s="182"/>
      <c r="O18" s="182"/>
      <c r="P18" s="182"/>
      <c r="Q18" s="182"/>
      <c r="R18" s="183"/>
      <c r="S18" s="7" t="str">
        <f t="shared" si="2"/>
        <v/>
      </c>
      <c r="T18" s="9" t="str">
        <f t="shared" si="2"/>
        <v/>
      </c>
      <c r="U18" s="9" t="str">
        <f t="shared" si="2"/>
        <v/>
      </c>
      <c r="V18" s="9" t="str">
        <f t="shared" si="2"/>
        <v/>
      </c>
      <c r="W18" s="9" t="str">
        <f t="shared" si="2"/>
        <v/>
      </c>
      <c r="X18" s="9" t="str">
        <f t="shared" si="2"/>
        <v/>
      </c>
      <c r="Y18" s="10" t="str">
        <f t="shared" si="2"/>
        <v/>
      </c>
      <c r="Z18" s="7" t="str">
        <f t="shared" si="2"/>
        <v/>
      </c>
      <c r="AA18" s="9" t="str">
        <f t="shared" si="2"/>
        <v/>
      </c>
      <c r="AB18" s="9" t="str">
        <f t="shared" si="2"/>
        <v/>
      </c>
      <c r="AC18" s="9" t="str">
        <f t="shared" si="3"/>
        <v/>
      </c>
      <c r="AD18" s="9" t="str">
        <f t="shared" si="3"/>
        <v/>
      </c>
      <c r="AE18" s="9" t="str">
        <f t="shared" si="3"/>
        <v/>
      </c>
      <c r="AF18" s="10" t="str">
        <f t="shared" si="3"/>
        <v/>
      </c>
      <c r="AG18" s="7" t="str">
        <f t="shared" si="3"/>
        <v/>
      </c>
      <c r="AH18" s="9" t="str">
        <f t="shared" si="3"/>
        <v/>
      </c>
      <c r="AI18" s="9" t="str">
        <f t="shared" si="3"/>
        <v/>
      </c>
      <c r="AJ18" s="9" t="str">
        <f t="shared" si="3"/>
        <v/>
      </c>
      <c r="AK18" s="9" t="str">
        <f t="shared" si="3"/>
        <v/>
      </c>
      <c r="AL18" s="9" t="str">
        <f t="shared" si="3"/>
        <v/>
      </c>
      <c r="AM18" s="10" t="str">
        <f t="shared" si="4"/>
        <v/>
      </c>
      <c r="AN18" s="7" t="str">
        <f t="shared" si="4"/>
        <v/>
      </c>
      <c r="AO18" s="9" t="str">
        <f t="shared" si="4"/>
        <v/>
      </c>
      <c r="AP18" s="9" t="str">
        <f t="shared" si="4"/>
        <v/>
      </c>
      <c r="AQ18" s="9" t="str">
        <f t="shared" si="4"/>
        <v/>
      </c>
      <c r="AR18" s="9" t="str">
        <f t="shared" si="4"/>
        <v/>
      </c>
      <c r="AS18" s="9" t="str">
        <f t="shared" si="4"/>
        <v/>
      </c>
      <c r="AT18" s="10" t="str">
        <f t="shared" si="4"/>
        <v/>
      </c>
      <c r="AU18" s="184" t="str">
        <f t="shared" si="6"/>
        <v/>
      </c>
      <c r="AV18" s="184"/>
      <c r="AW18" s="185"/>
      <c r="AX18" s="163" t="str">
        <f t="shared" si="7"/>
        <v/>
      </c>
      <c r="AY18" s="164"/>
      <c r="AZ18" s="165"/>
      <c r="BA18" s="163" t="str">
        <f t="shared" si="8"/>
        <v/>
      </c>
      <c r="BB18" s="164"/>
      <c r="BC18" s="165"/>
      <c r="BD18" s="163" t="str">
        <f t="shared" si="5"/>
        <v/>
      </c>
      <c r="BE18" s="164"/>
      <c r="BF18" s="166"/>
      <c r="BH18" s="146">
        <f t="shared" si="9"/>
        <v>0</v>
      </c>
      <c r="BI18" s="145"/>
      <c r="BJ18" s="145"/>
      <c r="BK18" s="146" t="str">
        <f t="shared" si="10"/>
        <v/>
      </c>
    </row>
    <row r="19" spans="1:66" ht="17.25" customHeight="1">
      <c r="A19" s="180"/>
      <c r="B19" s="181"/>
      <c r="C19" s="181"/>
      <c r="D19" s="181"/>
      <c r="E19" s="181"/>
      <c r="F19" s="181"/>
      <c r="G19" s="182"/>
      <c r="H19" s="182"/>
      <c r="I19" s="182"/>
      <c r="J19" s="182"/>
      <c r="K19" s="182"/>
      <c r="L19" s="182"/>
      <c r="M19" s="182"/>
      <c r="N19" s="182"/>
      <c r="O19" s="182"/>
      <c r="P19" s="182"/>
      <c r="Q19" s="182"/>
      <c r="R19" s="183"/>
      <c r="S19" s="7" t="str">
        <f t="shared" si="2"/>
        <v/>
      </c>
      <c r="T19" s="9" t="str">
        <f t="shared" si="2"/>
        <v/>
      </c>
      <c r="U19" s="9" t="str">
        <f t="shared" si="2"/>
        <v/>
      </c>
      <c r="V19" s="9" t="str">
        <f t="shared" si="2"/>
        <v/>
      </c>
      <c r="W19" s="9" t="str">
        <f t="shared" si="2"/>
        <v/>
      </c>
      <c r="X19" s="9" t="str">
        <f t="shared" si="2"/>
        <v/>
      </c>
      <c r="Y19" s="10" t="str">
        <f t="shared" si="2"/>
        <v/>
      </c>
      <c r="Z19" s="7" t="str">
        <f t="shared" si="2"/>
        <v/>
      </c>
      <c r="AA19" s="9" t="str">
        <f t="shared" si="2"/>
        <v/>
      </c>
      <c r="AB19" s="9" t="str">
        <f t="shared" si="2"/>
        <v/>
      </c>
      <c r="AC19" s="9" t="str">
        <f t="shared" si="3"/>
        <v/>
      </c>
      <c r="AD19" s="9" t="str">
        <f t="shared" si="3"/>
        <v/>
      </c>
      <c r="AE19" s="9" t="str">
        <f t="shared" si="3"/>
        <v/>
      </c>
      <c r="AF19" s="10" t="str">
        <f t="shared" si="3"/>
        <v/>
      </c>
      <c r="AG19" s="7" t="str">
        <f t="shared" si="3"/>
        <v/>
      </c>
      <c r="AH19" s="9" t="str">
        <f t="shared" si="3"/>
        <v/>
      </c>
      <c r="AI19" s="9" t="str">
        <f t="shared" si="3"/>
        <v/>
      </c>
      <c r="AJ19" s="9" t="str">
        <f t="shared" si="3"/>
        <v/>
      </c>
      <c r="AK19" s="9" t="str">
        <f t="shared" si="3"/>
        <v/>
      </c>
      <c r="AL19" s="9" t="str">
        <f t="shared" si="3"/>
        <v/>
      </c>
      <c r="AM19" s="10" t="str">
        <f t="shared" si="4"/>
        <v/>
      </c>
      <c r="AN19" s="7" t="str">
        <f t="shared" si="4"/>
        <v/>
      </c>
      <c r="AO19" s="9" t="str">
        <f t="shared" si="4"/>
        <v/>
      </c>
      <c r="AP19" s="9" t="str">
        <f t="shared" si="4"/>
        <v/>
      </c>
      <c r="AQ19" s="9" t="str">
        <f t="shared" si="4"/>
        <v/>
      </c>
      <c r="AR19" s="9" t="str">
        <f t="shared" si="4"/>
        <v/>
      </c>
      <c r="AS19" s="9" t="str">
        <f t="shared" si="4"/>
        <v/>
      </c>
      <c r="AT19" s="10" t="str">
        <f t="shared" si="4"/>
        <v/>
      </c>
      <c r="AU19" s="184" t="str">
        <f t="shared" si="6"/>
        <v/>
      </c>
      <c r="AV19" s="184"/>
      <c r="AW19" s="185"/>
      <c r="AX19" s="163" t="str">
        <f t="shared" si="7"/>
        <v/>
      </c>
      <c r="AY19" s="164"/>
      <c r="AZ19" s="165"/>
      <c r="BA19" s="163" t="str">
        <f t="shared" si="8"/>
        <v/>
      </c>
      <c r="BB19" s="164"/>
      <c r="BC19" s="165"/>
      <c r="BD19" s="163" t="str">
        <f t="shared" si="5"/>
        <v/>
      </c>
      <c r="BE19" s="164"/>
      <c r="BF19" s="166"/>
      <c r="BH19" s="146">
        <f t="shared" si="9"/>
        <v>0</v>
      </c>
      <c r="BI19" s="145"/>
      <c r="BJ19" s="145"/>
      <c r="BK19" s="146" t="str">
        <f t="shared" si="10"/>
        <v/>
      </c>
    </row>
    <row r="20" spans="1:66" ht="17.25" customHeight="1">
      <c r="A20" s="180" t="s">
        <v>49</v>
      </c>
      <c r="B20" s="181"/>
      <c r="C20" s="181"/>
      <c r="D20" s="181"/>
      <c r="E20" s="181"/>
      <c r="F20" s="181"/>
      <c r="G20" s="182"/>
      <c r="H20" s="182"/>
      <c r="I20" s="182"/>
      <c r="J20" s="182"/>
      <c r="K20" s="182"/>
      <c r="L20" s="182"/>
      <c r="M20" s="182"/>
      <c r="N20" s="182"/>
      <c r="O20" s="182"/>
      <c r="P20" s="182"/>
      <c r="Q20" s="182"/>
      <c r="R20" s="183"/>
      <c r="S20" s="7" t="str">
        <f t="shared" si="2"/>
        <v/>
      </c>
      <c r="T20" s="9" t="str">
        <f t="shared" si="2"/>
        <v/>
      </c>
      <c r="U20" s="9" t="str">
        <f t="shared" si="2"/>
        <v/>
      </c>
      <c r="V20" s="9" t="str">
        <f t="shared" si="2"/>
        <v/>
      </c>
      <c r="W20" s="9" t="str">
        <f t="shared" si="2"/>
        <v/>
      </c>
      <c r="X20" s="9" t="str">
        <f t="shared" si="2"/>
        <v/>
      </c>
      <c r="Y20" s="10" t="str">
        <f t="shared" si="2"/>
        <v/>
      </c>
      <c r="Z20" s="7" t="str">
        <f t="shared" si="2"/>
        <v/>
      </c>
      <c r="AA20" s="9" t="str">
        <f t="shared" si="2"/>
        <v/>
      </c>
      <c r="AB20" s="9" t="str">
        <f t="shared" si="2"/>
        <v/>
      </c>
      <c r="AC20" s="9" t="str">
        <f t="shared" si="3"/>
        <v/>
      </c>
      <c r="AD20" s="9" t="str">
        <f t="shared" si="3"/>
        <v/>
      </c>
      <c r="AE20" s="9" t="str">
        <f t="shared" si="3"/>
        <v/>
      </c>
      <c r="AF20" s="10" t="str">
        <f t="shared" si="3"/>
        <v/>
      </c>
      <c r="AG20" s="7" t="str">
        <f t="shared" si="3"/>
        <v/>
      </c>
      <c r="AH20" s="9" t="str">
        <f t="shared" si="3"/>
        <v/>
      </c>
      <c r="AI20" s="9" t="str">
        <f t="shared" si="3"/>
        <v/>
      </c>
      <c r="AJ20" s="9" t="str">
        <f t="shared" si="3"/>
        <v/>
      </c>
      <c r="AK20" s="9" t="str">
        <f t="shared" si="3"/>
        <v/>
      </c>
      <c r="AL20" s="9" t="str">
        <f t="shared" si="3"/>
        <v/>
      </c>
      <c r="AM20" s="10" t="str">
        <f t="shared" si="4"/>
        <v/>
      </c>
      <c r="AN20" s="7" t="str">
        <f t="shared" si="4"/>
        <v/>
      </c>
      <c r="AO20" s="9" t="str">
        <f t="shared" si="4"/>
        <v/>
      </c>
      <c r="AP20" s="9" t="str">
        <f t="shared" si="4"/>
        <v/>
      </c>
      <c r="AQ20" s="9" t="str">
        <f t="shared" si="4"/>
        <v/>
      </c>
      <c r="AR20" s="9" t="str">
        <f t="shared" si="4"/>
        <v/>
      </c>
      <c r="AS20" s="9" t="str">
        <f t="shared" si="4"/>
        <v/>
      </c>
      <c r="AT20" s="10" t="str">
        <f t="shared" si="4"/>
        <v/>
      </c>
      <c r="AU20" s="184" t="str">
        <f t="shared" si="6"/>
        <v/>
      </c>
      <c r="AV20" s="184"/>
      <c r="AW20" s="185"/>
      <c r="AX20" s="163">
        <f>SUM(AX14:AZ19)</f>
        <v>0</v>
      </c>
      <c r="AY20" s="164"/>
      <c r="AZ20" s="165"/>
      <c r="BA20" s="163">
        <f>SUM(BA14:BC19)</f>
        <v>0</v>
      </c>
      <c r="BB20" s="164"/>
      <c r="BC20" s="165"/>
      <c r="BD20" s="163" t="str">
        <f>IF(AX20=0,"",ROUNDDOWN(AX20/$AU$23,1))</f>
        <v/>
      </c>
      <c r="BE20" s="164"/>
      <c r="BF20" s="166"/>
      <c r="BH20" s="146">
        <f t="shared" si="9"/>
        <v>0</v>
      </c>
      <c r="BI20" s="145"/>
      <c r="BJ20" s="145"/>
      <c r="BK20" s="146" t="str">
        <f t="shared" si="10"/>
        <v/>
      </c>
    </row>
    <row r="21" spans="1:66" ht="17.25" customHeight="1">
      <c r="A21" s="180" t="s">
        <v>15</v>
      </c>
      <c r="B21" s="181"/>
      <c r="C21" s="181"/>
      <c r="D21" s="181"/>
      <c r="E21" s="181"/>
      <c r="F21" s="181"/>
      <c r="G21" s="182"/>
      <c r="H21" s="182"/>
      <c r="I21" s="182"/>
      <c r="J21" s="182"/>
      <c r="K21" s="182"/>
      <c r="L21" s="182"/>
      <c r="M21" s="182"/>
      <c r="N21" s="182"/>
      <c r="O21" s="182"/>
      <c r="P21" s="182"/>
      <c r="Q21" s="182"/>
      <c r="R21" s="183"/>
      <c r="S21" s="7" t="str">
        <f t="shared" si="2"/>
        <v/>
      </c>
      <c r="T21" s="9" t="str">
        <f t="shared" si="2"/>
        <v/>
      </c>
      <c r="U21" s="9" t="str">
        <f t="shared" si="2"/>
        <v/>
      </c>
      <c r="V21" s="9" t="str">
        <f t="shared" si="2"/>
        <v/>
      </c>
      <c r="W21" s="9" t="str">
        <f t="shared" si="2"/>
        <v/>
      </c>
      <c r="X21" s="9" t="str">
        <f t="shared" si="2"/>
        <v/>
      </c>
      <c r="Y21" s="10" t="str">
        <f t="shared" si="2"/>
        <v/>
      </c>
      <c r="Z21" s="7" t="str">
        <f t="shared" si="2"/>
        <v/>
      </c>
      <c r="AA21" s="9" t="str">
        <f t="shared" si="2"/>
        <v/>
      </c>
      <c r="AB21" s="9" t="str">
        <f t="shared" si="2"/>
        <v/>
      </c>
      <c r="AC21" s="9" t="str">
        <f t="shared" si="3"/>
        <v/>
      </c>
      <c r="AD21" s="9" t="str">
        <f t="shared" si="3"/>
        <v/>
      </c>
      <c r="AE21" s="9" t="str">
        <f t="shared" si="3"/>
        <v/>
      </c>
      <c r="AF21" s="10" t="str">
        <f t="shared" si="3"/>
        <v/>
      </c>
      <c r="AG21" s="7" t="str">
        <f t="shared" si="3"/>
        <v/>
      </c>
      <c r="AH21" s="9" t="str">
        <f t="shared" si="3"/>
        <v/>
      </c>
      <c r="AI21" s="9" t="str">
        <f t="shared" si="3"/>
        <v/>
      </c>
      <c r="AJ21" s="9" t="str">
        <f t="shared" si="3"/>
        <v/>
      </c>
      <c r="AK21" s="9" t="str">
        <f t="shared" si="3"/>
        <v/>
      </c>
      <c r="AL21" s="9" t="str">
        <f t="shared" si="3"/>
        <v/>
      </c>
      <c r="AM21" s="10" t="str">
        <f t="shared" si="4"/>
        <v/>
      </c>
      <c r="AN21" s="7" t="str">
        <f t="shared" si="4"/>
        <v/>
      </c>
      <c r="AO21" s="9" t="str">
        <f t="shared" si="4"/>
        <v/>
      </c>
      <c r="AP21" s="9" t="str">
        <f t="shared" si="4"/>
        <v/>
      </c>
      <c r="AQ21" s="9" t="str">
        <f t="shared" si="4"/>
        <v/>
      </c>
      <c r="AR21" s="9" t="str">
        <f t="shared" si="4"/>
        <v/>
      </c>
      <c r="AS21" s="9" t="str">
        <f t="shared" si="4"/>
        <v/>
      </c>
      <c r="AT21" s="10" t="str">
        <f t="shared" si="4"/>
        <v/>
      </c>
      <c r="AU21" s="184" t="str">
        <f t="shared" si="6"/>
        <v/>
      </c>
      <c r="AV21" s="184"/>
      <c r="AW21" s="185"/>
      <c r="AX21" s="163" t="str">
        <f>IF($AU21="","",ROUNDDOWN($AU21/4,1))</f>
        <v/>
      </c>
      <c r="AY21" s="164"/>
      <c r="AZ21" s="165"/>
      <c r="BA21" s="163" t="str">
        <f>IF($AU21="","",$BA$23)</f>
        <v/>
      </c>
      <c r="BB21" s="164"/>
      <c r="BC21" s="165"/>
      <c r="BD21" s="163" t="str">
        <f t="shared" si="5"/>
        <v/>
      </c>
      <c r="BE21" s="164"/>
      <c r="BF21" s="166"/>
      <c r="BH21" s="146">
        <f t="shared" si="9"/>
        <v>0</v>
      </c>
      <c r="BI21" s="145"/>
      <c r="BJ21" s="145"/>
      <c r="BK21" s="146" t="str">
        <f t="shared" si="10"/>
        <v/>
      </c>
    </row>
    <row r="22" spans="1:66" ht="17.25" customHeight="1" thickBot="1">
      <c r="A22" s="180"/>
      <c r="B22" s="181"/>
      <c r="C22" s="181"/>
      <c r="D22" s="181"/>
      <c r="E22" s="181"/>
      <c r="F22" s="181"/>
      <c r="G22" s="182"/>
      <c r="H22" s="182"/>
      <c r="I22" s="182"/>
      <c r="J22" s="182"/>
      <c r="K22" s="182"/>
      <c r="L22" s="182"/>
      <c r="M22" s="182"/>
      <c r="N22" s="182"/>
      <c r="O22" s="182"/>
      <c r="P22" s="182"/>
      <c r="Q22" s="182"/>
      <c r="R22" s="183"/>
      <c r="S22" s="7" t="str">
        <f t="shared" si="2"/>
        <v/>
      </c>
      <c r="T22" s="9" t="str">
        <f t="shared" si="2"/>
        <v/>
      </c>
      <c r="U22" s="9" t="str">
        <f t="shared" si="2"/>
        <v/>
      </c>
      <c r="V22" s="9" t="str">
        <f t="shared" si="2"/>
        <v/>
      </c>
      <c r="W22" s="9" t="str">
        <f t="shared" si="2"/>
        <v/>
      </c>
      <c r="X22" s="9" t="str">
        <f t="shared" si="2"/>
        <v/>
      </c>
      <c r="Y22" s="10" t="str">
        <f t="shared" si="2"/>
        <v/>
      </c>
      <c r="Z22" s="7" t="str">
        <f t="shared" si="2"/>
        <v/>
      </c>
      <c r="AA22" s="9" t="str">
        <f t="shared" si="2"/>
        <v/>
      </c>
      <c r="AB22" s="9" t="str">
        <f t="shared" si="2"/>
        <v/>
      </c>
      <c r="AC22" s="9" t="str">
        <f t="shared" si="3"/>
        <v/>
      </c>
      <c r="AD22" s="9" t="str">
        <f t="shared" si="3"/>
        <v/>
      </c>
      <c r="AE22" s="9" t="str">
        <f t="shared" si="3"/>
        <v/>
      </c>
      <c r="AF22" s="10" t="str">
        <f t="shared" si="3"/>
        <v/>
      </c>
      <c r="AG22" s="7" t="str">
        <f t="shared" si="3"/>
        <v/>
      </c>
      <c r="AH22" s="9" t="str">
        <f t="shared" si="3"/>
        <v/>
      </c>
      <c r="AI22" s="9" t="str">
        <f t="shared" si="3"/>
        <v/>
      </c>
      <c r="AJ22" s="9" t="str">
        <f t="shared" si="3"/>
        <v/>
      </c>
      <c r="AK22" s="9" t="str">
        <f t="shared" si="3"/>
        <v/>
      </c>
      <c r="AL22" s="9" t="str">
        <f t="shared" si="3"/>
        <v/>
      </c>
      <c r="AM22" s="10" t="str">
        <f t="shared" si="4"/>
        <v/>
      </c>
      <c r="AN22" s="7" t="str">
        <f t="shared" si="4"/>
        <v/>
      </c>
      <c r="AO22" s="9" t="str">
        <f t="shared" si="4"/>
        <v/>
      </c>
      <c r="AP22" s="9" t="str">
        <f t="shared" si="4"/>
        <v/>
      </c>
      <c r="AQ22" s="9" t="str">
        <f t="shared" si="4"/>
        <v/>
      </c>
      <c r="AR22" s="9" t="str">
        <f t="shared" si="4"/>
        <v/>
      </c>
      <c r="AS22" s="9" t="str">
        <f t="shared" si="4"/>
        <v/>
      </c>
      <c r="AT22" s="10" t="str">
        <f t="shared" si="4"/>
        <v/>
      </c>
      <c r="AU22" s="184" t="str">
        <f t="shared" si="6"/>
        <v/>
      </c>
      <c r="AV22" s="184"/>
      <c r="AW22" s="185"/>
      <c r="AX22" s="163" t="str">
        <f t="shared" si="7"/>
        <v/>
      </c>
      <c r="AY22" s="164"/>
      <c r="AZ22" s="165"/>
      <c r="BA22" s="163" t="str">
        <f t="shared" ref="BA22" si="11">IF($AU22="","",ROUNDDOWN($AU22/4,1))</f>
        <v/>
      </c>
      <c r="BB22" s="164"/>
      <c r="BC22" s="165"/>
      <c r="BD22" s="163" t="str">
        <f>IF(BA22="","",ROUNDDOWN(BA22/$AU$23,1))</f>
        <v/>
      </c>
      <c r="BE22" s="164"/>
      <c r="BF22" s="166"/>
      <c r="BH22" s="146">
        <f t="shared" si="9"/>
        <v>0</v>
      </c>
      <c r="BI22" s="145"/>
      <c r="BJ22" s="145"/>
      <c r="BK22" s="146" t="str">
        <f t="shared" si="10"/>
        <v/>
      </c>
    </row>
    <row r="23" spans="1:66" ht="21" customHeight="1" thickBot="1">
      <c r="A23" s="214" t="s">
        <v>22</v>
      </c>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c r="AN23" s="215"/>
      <c r="AO23" s="215"/>
      <c r="AP23" s="215"/>
      <c r="AQ23" s="215"/>
      <c r="AR23" s="215"/>
      <c r="AS23" s="215"/>
      <c r="AT23" s="216"/>
      <c r="AU23" s="220">
        <f>COUNT($S$24:$AT$24)*7/4</f>
        <v>0</v>
      </c>
      <c r="AV23" s="194"/>
      <c r="AW23" s="194"/>
      <c r="AX23" s="194"/>
      <c r="AY23" s="194"/>
      <c r="AZ23" s="194"/>
      <c r="BA23" s="220"/>
      <c r="BB23" s="194"/>
      <c r="BC23" s="194"/>
      <c r="BD23" s="194"/>
      <c r="BE23" s="194"/>
      <c r="BF23" s="221"/>
    </row>
    <row r="24" spans="1:66" ht="21" customHeight="1" thickBot="1">
      <c r="A24" s="233" t="s">
        <v>16</v>
      </c>
      <c r="B24" s="208"/>
      <c r="C24" s="208"/>
      <c r="D24" s="208"/>
      <c r="E24" s="208"/>
      <c r="F24" s="208"/>
      <c r="G24" s="208"/>
      <c r="H24" s="208"/>
      <c r="I24" s="208"/>
      <c r="J24" s="208"/>
      <c r="K24" s="208"/>
      <c r="L24" s="208"/>
      <c r="M24" s="208"/>
      <c r="N24" s="208"/>
      <c r="O24" s="208"/>
      <c r="P24" s="208"/>
      <c r="Q24" s="208"/>
      <c r="R24" s="234"/>
      <c r="S24" s="12" t="str">
        <f t="shared" ref="S24:AT24" si="12">IF(S$10="","",$BL$25)</f>
        <v/>
      </c>
      <c r="T24" s="13" t="str">
        <f t="shared" si="12"/>
        <v/>
      </c>
      <c r="U24" s="13" t="str">
        <f t="shared" si="12"/>
        <v/>
      </c>
      <c r="V24" s="13" t="str">
        <f t="shared" si="12"/>
        <v/>
      </c>
      <c r="W24" s="13" t="str">
        <f t="shared" si="12"/>
        <v/>
      </c>
      <c r="X24" s="13" t="str">
        <f t="shared" si="12"/>
        <v/>
      </c>
      <c r="Y24" s="15" t="str">
        <f t="shared" si="12"/>
        <v/>
      </c>
      <c r="Z24" s="12" t="str">
        <f t="shared" si="12"/>
        <v/>
      </c>
      <c r="AA24" s="13" t="str">
        <f t="shared" si="12"/>
        <v/>
      </c>
      <c r="AB24" s="13" t="str">
        <f t="shared" si="12"/>
        <v/>
      </c>
      <c r="AC24" s="13" t="str">
        <f t="shared" si="12"/>
        <v/>
      </c>
      <c r="AD24" s="13" t="str">
        <f t="shared" si="12"/>
        <v/>
      </c>
      <c r="AE24" s="13" t="str">
        <f t="shared" si="12"/>
        <v/>
      </c>
      <c r="AF24" s="15" t="str">
        <f t="shared" si="12"/>
        <v/>
      </c>
      <c r="AG24" s="12" t="str">
        <f t="shared" si="12"/>
        <v/>
      </c>
      <c r="AH24" s="13" t="str">
        <f t="shared" si="12"/>
        <v/>
      </c>
      <c r="AI24" s="13" t="str">
        <f t="shared" si="12"/>
        <v/>
      </c>
      <c r="AJ24" s="13" t="str">
        <f t="shared" si="12"/>
        <v/>
      </c>
      <c r="AK24" s="13" t="str">
        <f t="shared" si="12"/>
        <v/>
      </c>
      <c r="AL24" s="13" t="str">
        <f t="shared" si="12"/>
        <v/>
      </c>
      <c r="AM24" s="15" t="str">
        <f t="shared" si="12"/>
        <v/>
      </c>
      <c r="AN24" s="12" t="str">
        <f t="shared" si="12"/>
        <v/>
      </c>
      <c r="AO24" s="13" t="str">
        <f t="shared" si="12"/>
        <v/>
      </c>
      <c r="AP24" s="13" t="str">
        <f t="shared" si="12"/>
        <v/>
      </c>
      <c r="AQ24" s="13" t="str">
        <f t="shared" si="12"/>
        <v/>
      </c>
      <c r="AR24" s="13" t="str">
        <f t="shared" si="12"/>
        <v/>
      </c>
      <c r="AS24" s="13" t="str">
        <f t="shared" si="12"/>
        <v/>
      </c>
      <c r="AT24" s="15" t="str">
        <f t="shared" si="12"/>
        <v/>
      </c>
      <c r="AU24" s="177">
        <f>SUM(S24:AT24)</f>
        <v>0</v>
      </c>
      <c r="AV24" s="222"/>
      <c r="AW24" s="223" t="s">
        <v>120</v>
      </c>
      <c r="AX24" s="223"/>
      <c r="AY24" s="223"/>
      <c r="AZ24" s="223"/>
      <c r="BA24" s="217" t="s">
        <v>119</v>
      </c>
      <c r="BB24" s="218"/>
      <c r="BC24" s="218"/>
      <c r="BD24" s="218"/>
      <c r="BE24" s="218"/>
      <c r="BF24" s="219"/>
      <c r="BH24" s="150" t="s">
        <v>176</v>
      </c>
      <c r="BI24" s="151"/>
      <c r="BJ24" s="151"/>
      <c r="BK24" s="151"/>
      <c r="BL24" s="151"/>
      <c r="BM24" s="151"/>
      <c r="BN24" s="152"/>
    </row>
    <row r="25" spans="1:66" customFormat="1" ht="21" customHeight="1">
      <c r="A25" s="23" t="s">
        <v>17</v>
      </c>
      <c r="B25" s="25"/>
      <c r="C25" s="25"/>
      <c r="D25" s="25"/>
      <c r="E25" s="25"/>
      <c r="F25" s="25"/>
      <c r="G25" s="25"/>
      <c r="H25" s="25"/>
      <c r="I25" s="25"/>
      <c r="J25" s="25"/>
      <c r="K25" s="25"/>
      <c r="L25" s="25"/>
      <c r="M25" s="25"/>
      <c r="N25" s="25"/>
      <c r="O25" s="25"/>
      <c r="P25" s="25"/>
      <c r="Q25" s="25"/>
      <c r="R25" s="25"/>
      <c r="S25" s="71">
        <f>DATE($BV$1,$BV$2,COLUMN()-18)</f>
        <v>44652</v>
      </c>
      <c r="T25" s="71">
        <f t="shared" ref="T25:AT25" si="13">DATE($BV$1,$BV$2,COLUMN()-18)</f>
        <v>44653</v>
      </c>
      <c r="U25" s="71">
        <f t="shared" si="13"/>
        <v>44654</v>
      </c>
      <c r="V25" s="71">
        <f t="shared" si="13"/>
        <v>44655</v>
      </c>
      <c r="W25" s="71">
        <f t="shared" si="13"/>
        <v>44656</v>
      </c>
      <c r="X25" s="71">
        <f t="shared" si="13"/>
        <v>44657</v>
      </c>
      <c r="Y25" s="71">
        <f t="shared" si="13"/>
        <v>44658</v>
      </c>
      <c r="Z25" s="71">
        <f t="shared" si="13"/>
        <v>44659</v>
      </c>
      <c r="AA25" s="71">
        <f t="shared" si="13"/>
        <v>44660</v>
      </c>
      <c r="AB25" s="71">
        <f t="shared" si="13"/>
        <v>44661</v>
      </c>
      <c r="AC25" s="71">
        <f t="shared" si="13"/>
        <v>44662</v>
      </c>
      <c r="AD25" s="71">
        <f t="shared" si="13"/>
        <v>44663</v>
      </c>
      <c r="AE25" s="71">
        <f t="shared" si="13"/>
        <v>44664</v>
      </c>
      <c r="AF25" s="71">
        <f t="shared" si="13"/>
        <v>44665</v>
      </c>
      <c r="AG25" s="71">
        <f t="shared" si="13"/>
        <v>44666</v>
      </c>
      <c r="AH25" s="71">
        <f t="shared" si="13"/>
        <v>44667</v>
      </c>
      <c r="AI25" s="71">
        <f t="shared" si="13"/>
        <v>44668</v>
      </c>
      <c r="AJ25" s="71">
        <f t="shared" si="13"/>
        <v>44669</v>
      </c>
      <c r="AK25" s="71">
        <f t="shared" si="13"/>
        <v>44670</v>
      </c>
      <c r="AL25" s="71">
        <f t="shared" si="13"/>
        <v>44671</v>
      </c>
      <c r="AM25" s="71">
        <f t="shared" si="13"/>
        <v>44672</v>
      </c>
      <c r="AN25" s="71">
        <f t="shared" si="13"/>
        <v>44673</v>
      </c>
      <c r="AO25" s="71">
        <f t="shared" si="13"/>
        <v>44674</v>
      </c>
      <c r="AP25" s="71">
        <f t="shared" si="13"/>
        <v>44675</v>
      </c>
      <c r="AQ25" s="71">
        <f t="shared" si="13"/>
        <v>44676</v>
      </c>
      <c r="AR25" s="71">
        <f t="shared" si="13"/>
        <v>44677</v>
      </c>
      <c r="AS25" s="71">
        <f t="shared" si="13"/>
        <v>44678</v>
      </c>
      <c r="AT25" s="71">
        <f t="shared" si="13"/>
        <v>44679</v>
      </c>
      <c r="AU25" s="25"/>
      <c r="AV25" s="25"/>
      <c r="AW25" s="25"/>
      <c r="AX25" s="25"/>
      <c r="AY25" s="25"/>
      <c r="AZ25" s="25"/>
      <c r="BA25" s="25"/>
      <c r="BB25" s="25"/>
      <c r="BC25" s="25"/>
      <c r="BD25" s="25"/>
      <c r="BE25" s="25"/>
      <c r="BF25" s="26"/>
      <c r="BH25" s="153" t="s">
        <v>177</v>
      </c>
      <c r="BI25" s="154"/>
      <c r="BJ25" s="154"/>
      <c r="BK25" s="154"/>
      <c r="BL25" s="148">
        <v>5</v>
      </c>
      <c r="BM25" s="154" t="s">
        <v>175</v>
      </c>
      <c r="BN25" s="157"/>
    </row>
    <row r="26" spans="1:66" customFormat="1" ht="21" customHeight="1">
      <c r="A26" s="27"/>
      <c r="B26" s="24" t="s">
        <v>70</v>
      </c>
      <c r="C26" s="24"/>
      <c r="D26" s="24"/>
      <c r="E26" s="24"/>
      <c r="F26" s="24"/>
      <c r="G26" s="24"/>
      <c r="H26" s="24" t="s">
        <v>50</v>
      </c>
      <c r="I26" s="24" t="s">
        <v>86</v>
      </c>
      <c r="J26" s="24"/>
      <c r="K26" s="24"/>
      <c r="L26" s="24"/>
      <c r="M26" s="24"/>
      <c r="N26" s="24">
        <v>7</v>
      </c>
      <c r="O26" s="24" t="s">
        <v>121</v>
      </c>
      <c r="P26" s="24"/>
      <c r="Q26" s="1"/>
      <c r="R26" s="24" t="s">
        <v>52</v>
      </c>
      <c r="S26" s="24" t="s">
        <v>72</v>
      </c>
      <c r="T26" s="24"/>
      <c r="U26" s="24"/>
      <c r="V26" s="24"/>
      <c r="W26" s="24">
        <v>4</v>
      </c>
      <c r="X26" s="24" t="s">
        <v>121</v>
      </c>
      <c r="Y26" s="24"/>
      <c r="Z26" s="24"/>
      <c r="AA26" s="24" t="s">
        <v>53</v>
      </c>
      <c r="AB26" s="24" t="s">
        <v>87</v>
      </c>
      <c r="AC26" s="24"/>
      <c r="AD26" s="24"/>
      <c r="AE26" s="24"/>
      <c r="AF26" s="24">
        <v>7</v>
      </c>
      <c r="AG26" s="24" t="s">
        <v>121</v>
      </c>
      <c r="AH26" s="24"/>
      <c r="AI26" s="24"/>
      <c r="AJ26" s="24" t="s">
        <v>55</v>
      </c>
      <c r="AK26" s="24" t="s">
        <v>75</v>
      </c>
      <c r="AL26" s="24"/>
      <c r="AM26" s="24"/>
      <c r="AN26" s="24"/>
      <c r="AO26" s="24">
        <v>6</v>
      </c>
      <c r="AP26" s="24" t="s">
        <v>121</v>
      </c>
      <c r="AQ26" s="24"/>
      <c r="AR26" s="24"/>
      <c r="AS26" s="24" t="s">
        <v>140</v>
      </c>
      <c r="AT26" s="24" t="s">
        <v>141</v>
      </c>
      <c r="AU26" s="24"/>
      <c r="AV26" s="24"/>
      <c r="AW26" s="24"/>
      <c r="AX26" s="24"/>
      <c r="AY26" s="24">
        <v>5</v>
      </c>
      <c r="AZ26" s="24" t="s">
        <v>121</v>
      </c>
      <c r="BA26" s="24"/>
      <c r="BB26" s="24"/>
      <c r="BC26" s="24"/>
      <c r="BD26" s="24"/>
      <c r="BE26" s="24"/>
      <c r="BF26" s="28"/>
    </row>
    <row r="27" spans="1:66" customFormat="1" ht="21" customHeight="1" thickBot="1">
      <c r="A27" s="29"/>
      <c r="B27" s="30"/>
      <c r="C27" s="30"/>
      <c r="D27" s="30"/>
      <c r="E27" s="30"/>
      <c r="F27" s="30"/>
      <c r="G27" s="30"/>
      <c r="H27" s="30" t="s">
        <v>142</v>
      </c>
      <c r="I27" s="30" t="s">
        <v>143</v>
      </c>
      <c r="J27" s="30"/>
      <c r="K27" s="30"/>
      <c r="L27" s="30"/>
      <c r="M27" s="30"/>
      <c r="N27" s="30">
        <v>2</v>
      </c>
      <c r="O27" s="30" t="s">
        <v>121</v>
      </c>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1"/>
    </row>
    <row r="28" spans="1:66" ht="28.5" customHeight="1">
      <c r="A28" s="176" t="s">
        <v>18</v>
      </c>
      <c r="B28" s="176"/>
      <c r="C28" s="237" t="s">
        <v>69</v>
      </c>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row>
    <row r="29" spans="1:66">
      <c r="A29" s="17"/>
      <c r="B29" s="17"/>
      <c r="C29" s="205" t="s">
        <v>24</v>
      </c>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row>
    <row r="30" spans="1:66" ht="27.75" customHeight="1">
      <c r="A30" s="18"/>
      <c r="B30" s="18"/>
      <c r="C30" s="236" t="s">
        <v>57</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row>
    <row r="31" spans="1:66" ht="29.25" customHeight="1">
      <c r="A31" s="16"/>
      <c r="B31" s="16"/>
      <c r="C31" s="203" t="s">
        <v>56</v>
      </c>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row>
    <row r="32" spans="1:66" ht="42.75" customHeight="1">
      <c r="A32" s="16"/>
      <c r="B32" s="16"/>
      <c r="C32" s="203" t="s">
        <v>54</v>
      </c>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row>
    <row r="33" spans="1:58">
      <c r="A33" s="17"/>
      <c r="B33" s="17"/>
      <c r="C33" s="205" t="s">
        <v>61</v>
      </c>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row>
    <row r="34" spans="1:58">
      <c r="A34" s="17"/>
      <c r="B34" s="17"/>
      <c r="C34" s="20"/>
      <c r="D34" s="20"/>
      <c r="E34" s="20" t="s">
        <v>27</v>
      </c>
      <c r="F34" s="20"/>
      <c r="G34" s="20"/>
      <c r="H34" s="20"/>
      <c r="I34" s="20"/>
      <c r="J34" s="20" t="s">
        <v>23</v>
      </c>
      <c r="K34" s="20"/>
      <c r="L34" s="20"/>
      <c r="M34" s="20"/>
      <c r="N34" s="20"/>
      <c r="O34" s="20"/>
      <c r="P34" s="20"/>
      <c r="Q34" s="20"/>
      <c r="R34" s="20"/>
      <c r="S34" s="20"/>
      <c r="T34" s="20"/>
      <c r="U34" s="20"/>
      <c r="V34" s="20"/>
      <c r="W34" s="20"/>
      <c r="X34" s="20" t="s">
        <v>58</v>
      </c>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row>
    <row r="35" spans="1:58" ht="28.5" customHeight="1">
      <c r="A35" s="17"/>
      <c r="B35" s="17"/>
      <c r="C35" s="20"/>
      <c r="D35" s="20"/>
      <c r="E35" s="203" t="s">
        <v>62</v>
      </c>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row>
    <row r="36" spans="1:58" ht="16.5" customHeight="1">
      <c r="A36" s="17"/>
      <c r="B36" s="17"/>
      <c r="C36" s="235" t="s">
        <v>59</v>
      </c>
      <c r="D36" s="235"/>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row>
    <row r="37" spans="1:58" ht="28.5" customHeight="1">
      <c r="A37" s="17"/>
      <c r="B37" s="17"/>
      <c r="C37" s="203" t="s">
        <v>65</v>
      </c>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row>
    <row r="38" spans="1:58" ht="28.5" customHeight="1">
      <c r="A38" s="16"/>
      <c r="B38" s="16"/>
      <c r="C38" s="232" t="s">
        <v>60</v>
      </c>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row>
  </sheetData>
  <sheetProtection sheet="1" objects="1" scenarios="1"/>
  <mergeCells count="149">
    <mergeCell ref="A2:AH2"/>
    <mergeCell ref="AJ2:AK2"/>
    <mergeCell ref="AM2:AN2"/>
    <mergeCell ref="A4:R4"/>
    <mergeCell ref="S4:AE4"/>
    <mergeCell ref="AF4:AM4"/>
    <mergeCell ref="AN4:BF4"/>
    <mergeCell ref="AW5:AY5"/>
    <mergeCell ref="AZ5:BB5"/>
    <mergeCell ref="BC5:BF5"/>
    <mergeCell ref="A6:R6"/>
    <mergeCell ref="S6:AE6"/>
    <mergeCell ref="AF6:AM6"/>
    <mergeCell ref="AN6:BF6"/>
    <mergeCell ref="A5:G5"/>
    <mergeCell ref="H5:R5"/>
    <mergeCell ref="S5:Z5"/>
    <mergeCell ref="AA5:AJ5"/>
    <mergeCell ref="AK5:AS5"/>
    <mergeCell ref="AT5:AV5"/>
    <mergeCell ref="AN7:AT7"/>
    <mergeCell ref="AU7:AW9"/>
    <mergeCell ref="AX7:AZ9"/>
    <mergeCell ref="BA7:BC9"/>
    <mergeCell ref="BD7:BF9"/>
    <mergeCell ref="A10:F10"/>
    <mergeCell ref="G10:K10"/>
    <mergeCell ref="L10:R10"/>
    <mergeCell ref="AU10:AW10"/>
    <mergeCell ref="AX10:AZ10"/>
    <mergeCell ref="A7:F9"/>
    <mergeCell ref="G7:K9"/>
    <mergeCell ref="L7:R9"/>
    <mergeCell ref="S7:Y7"/>
    <mergeCell ref="Z7:AF7"/>
    <mergeCell ref="AG7:AM7"/>
    <mergeCell ref="BA10:BC10"/>
    <mergeCell ref="BD10:BF10"/>
    <mergeCell ref="BO10:BR10"/>
    <mergeCell ref="A11:F11"/>
    <mergeCell ref="G11:K11"/>
    <mergeCell ref="L11:R11"/>
    <mergeCell ref="AU11:AW11"/>
    <mergeCell ref="AX11:AZ11"/>
    <mergeCell ref="BA11:BC11"/>
    <mergeCell ref="BD11:BF11"/>
    <mergeCell ref="BD12:BF12"/>
    <mergeCell ref="A13:F13"/>
    <mergeCell ref="G13:K13"/>
    <mergeCell ref="L13:R13"/>
    <mergeCell ref="AU13:AW13"/>
    <mergeCell ref="AX13:AZ13"/>
    <mergeCell ref="BA13:BC13"/>
    <mergeCell ref="BD13:BF13"/>
    <mergeCell ref="A12:F12"/>
    <mergeCell ref="G12:K12"/>
    <mergeCell ref="L12:R12"/>
    <mergeCell ref="AU12:AW12"/>
    <mergeCell ref="AX12:AZ12"/>
    <mergeCell ref="BA12:BC12"/>
    <mergeCell ref="BD14:BF14"/>
    <mergeCell ref="A15:F15"/>
    <mergeCell ref="G15:K15"/>
    <mergeCell ref="L15:R15"/>
    <mergeCell ref="AU15:AW15"/>
    <mergeCell ref="AX15:AZ15"/>
    <mergeCell ref="BA15:BC15"/>
    <mergeCell ref="BD15:BF15"/>
    <mergeCell ref="A14:F14"/>
    <mergeCell ref="G14:K14"/>
    <mergeCell ref="L14:R14"/>
    <mergeCell ref="AU14:AW14"/>
    <mergeCell ref="AX14:AZ14"/>
    <mergeCell ref="BA14:BC14"/>
    <mergeCell ref="BD16:BF16"/>
    <mergeCell ref="A17:F17"/>
    <mergeCell ref="G17:K17"/>
    <mergeCell ref="L17:R17"/>
    <mergeCell ref="AU17:AW17"/>
    <mergeCell ref="AX17:AZ17"/>
    <mergeCell ref="BA17:BC17"/>
    <mergeCell ref="BD17:BF17"/>
    <mergeCell ref="A16:F16"/>
    <mergeCell ref="G16:K16"/>
    <mergeCell ref="L16:R16"/>
    <mergeCell ref="AU16:AW16"/>
    <mergeCell ref="AX16:AZ16"/>
    <mergeCell ref="BA16:BC16"/>
    <mergeCell ref="BD18:BF18"/>
    <mergeCell ref="A19:F19"/>
    <mergeCell ref="G19:K19"/>
    <mergeCell ref="L19:R19"/>
    <mergeCell ref="AU19:AW19"/>
    <mergeCell ref="AX19:AZ19"/>
    <mergeCell ref="BA19:BC19"/>
    <mergeCell ref="BD19:BF19"/>
    <mergeCell ref="A18:F18"/>
    <mergeCell ref="G18:K18"/>
    <mergeCell ref="L18:R18"/>
    <mergeCell ref="AU18:AW18"/>
    <mergeCell ref="AX18:AZ18"/>
    <mergeCell ref="BA18:BC18"/>
    <mergeCell ref="A21:F21"/>
    <mergeCell ref="G21:K21"/>
    <mergeCell ref="L21:R21"/>
    <mergeCell ref="AU21:AW21"/>
    <mergeCell ref="AX21:AZ21"/>
    <mergeCell ref="BA21:BC21"/>
    <mergeCell ref="BD21:BF21"/>
    <mergeCell ref="A20:F20"/>
    <mergeCell ref="G20:K20"/>
    <mergeCell ref="L20:R20"/>
    <mergeCell ref="AU20:AW20"/>
    <mergeCell ref="AX20:AZ20"/>
    <mergeCell ref="BA20:BC20"/>
    <mergeCell ref="E35:BF35"/>
    <mergeCell ref="C36:BF36"/>
    <mergeCell ref="C37:BF37"/>
    <mergeCell ref="C38:BF38"/>
    <mergeCell ref="A28:B28"/>
    <mergeCell ref="C28:BF28"/>
    <mergeCell ref="C29:BF29"/>
    <mergeCell ref="C30:BF30"/>
    <mergeCell ref="C31:BF31"/>
    <mergeCell ref="C32:BF32"/>
    <mergeCell ref="BH7:BH9"/>
    <mergeCell ref="BI7:BI9"/>
    <mergeCell ref="BJ7:BJ9"/>
    <mergeCell ref="BH5:BH6"/>
    <mergeCell ref="BI5:BI6"/>
    <mergeCell ref="BJ5:BJ6"/>
    <mergeCell ref="BK5:BK6"/>
    <mergeCell ref="BK7:BK9"/>
    <mergeCell ref="C33:BF33"/>
    <mergeCell ref="BD22:BF22"/>
    <mergeCell ref="A23:AT23"/>
    <mergeCell ref="A24:R24"/>
    <mergeCell ref="A22:F22"/>
    <mergeCell ref="G22:K22"/>
    <mergeCell ref="L22:R22"/>
    <mergeCell ref="AU22:AW22"/>
    <mergeCell ref="AX22:AZ22"/>
    <mergeCell ref="BA22:BC22"/>
    <mergeCell ref="BA24:BF24"/>
    <mergeCell ref="BA23:BF23"/>
    <mergeCell ref="AU23:AZ23"/>
    <mergeCell ref="AU24:AV24"/>
    <mergeCell ref="AW24:AZ24"/>
    <mergeCell ref="BD20:BF20"/>
  </mergeCells>
  <phoneticPr fontId="2"/>
  <printOptions horizontalCentered="1"/>
  <pageMargins left="0.39370078740157483" right="0.39370078740157483" top="0.39370078740157483" bottom="0.39370078740157483" header="0.39370078740157483" footer="0.39370078740157483"/>
  <pageSetup paperSize="9" scale="7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V38"/>
  <sheetViews>
    <sheetView workbookViewId="0">
      <selection activeCell="BJ7" sqref="BJ7:BJ9"/>
    </sheetView>
  </sheetViews>
  <sheetFormatPr defaultRowHeight="14.25"/>
  <cols>
    <col min="1" max="4" width="2.625" style="19" customWidth="1"/>
    <col min="5" max="18" width="2.625" style="1" customWidth="1"/>
    <col min="19" max="46" width="2.875" style="1" customWidth="1"/>
    <col min="47" max="72" width="2.625" style="1" customWidth="1"/>
    <col min="73" max="16384" width="9" style="1"/>
  </cols>
  <sheetData>
    <row r="1" spans="1:74" ht="21" customHeight="1">
      <c r="A1" s="21" t="s">
        <v>0</v>
      </c>
      <c r="B1" s="21"/>
      <c r="C1" s="21"/>
      <c r="D1" s="21"/>
      <c r="E1" s="21"/>
      <c r="F1" s="21"/>
      <c r="G1" s="21"/>
      <c r="H1" s="21"/>
      <c r="I1" s="21"/>
      <c r="J1" s="21"/>
      <c r="K1" s="21"/>
      <c r="L1" s="21"/>
      <c r="M1" s="21"/>
      <c r="N1" s="21"/>
      <c r="O1" s="21"/>
      <c r="P1" s="21"/>
      <c r="Q1" s="21"/>
      <c r="R1" s="21"/>
      <c r="S1" s="21"/>
      <c r="T1" s="21"/>
      <c r="U1" s="21"/>
      <c r="V1" s="21"/>
      <c r="W1" s="21"/>
      <c r="X1" s="21"/>
      <c r="Y1" s="21"/>
      <c r="Z1" s="22"/>
      <c r="AA1" s="21"/>
      <c r="AB1" s="21"/>
      <c r="AC1" s="21"/>
      <c r="AD1" s="21"/>
      <c r="AE1" s="21"/>
      <c r="AF1" s="21"/>
      <c r="AG1" s="21"/>
      <c r="AH1" s="21"/>
      <c r="AI1" s="21"/>
      <c r="AJ1" s="21"/>
      <c r="AK1" s="21"/>
      <c r="AL1" s="21"/>
      <c r="AM1" s="21"/>
      <c r="AN1" s="21"/>
      <c r="AO1" s="21"/>
      <c r="AP1" s="21"/>
      <c r="AQ1" s="21"/>
      <c r="AR1" s="21"/>
      <c r="AS1" s="21"/>
      <c r="AT1" s="21"/>
      <c r="AU1" s="21"/>
      <c r="AV1" s="21"/>
      <c r="AW1" s="21"/>
      <c r="BU1" s="9" t="s">
        <v>80</v>
      </c>
      <c r="BV1" s="42">
        <v>2021</v>
      </c>
    </row>
    <row r="2" spans="1:74" ht="21" customHeight="1">
      <c r="A2" s="225" t="s">
        <v>76</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1" t="s">
        <v>79</v>
      </c>
      <c r="AJ2" s="225" t="str">
        <f>IF($BV$1=2019,"R元","R"&amp;($BV$1-2018))</f>
        <v>R3</v>
      </c>
      <c r="AK2" s="225"/>
      <c r="AL2" s="36" t="s">
        <v>77</v>
      </c>
      <c r="AM2" s="225">
        <f>BV2</f>
        <v>4</v>
      </c>
      <c r="AN2" s="225"/>
      <c r="AO2" s="35" t="s">
        <v>78</v>
      </c>
      <c r="AP2" s="35"/>
      <c r="AQ2" s="35"/>
      <c r="AR2" s="35"/>
      <c r="AS2" s="35"/>
      <c r="AT2" s="35"/>
      <c r="AU2" s="35"/>
      <c r="AV2" s="35"/>
      <c r="AW2" s="35"/>
      <c r="AX2" s="35"/>
      <c r="AY2" s="35"/>
      <c r="AZ2" s="35"/>
      <c r="BA2" s="35"/>
      <c r="BB2" s="35"/>
      <c r="BC2" s="35"/>
      <c r="BD2" s="35"/>
      <c r="BE2" s="35"/>
      <c r="BF2" s="35"/>
      <c r="BU2" s="9" t="s">
        <v>81</v>
      </c>
      <c r="BV2" s="42">
        <v>4</v>
      </c>
    </row>
    <row r="3" spans="1:74" ht="9.75" customHeight="1" thickBot="1">
      <c r="A3" s="1"/>
      <c r="B3" s="1"/>
      <c r="C3" s="1"/>
      <c r="D3" s="1"/>
    </row>
    <row r="4" spans="1:74" ht="21" customHeight="1" thickBot="1">
      <c r="A4" s="229" t="s">
        <v>1</v>
      </c>
      <c r="B4" s="230"/>
      <c r="C4" s="230"/>
      <c r="D4" s="230"/>
      <c r="E4" s="230"/>
      <c r="F4" s="230"/>
      <c r="G4" s="230"/>
      <c r="H4" s="230"/>
      <c r="I4" s="230"/>
      <c r="J4" s="230"/>
      <c r="K4" s="230"/>
      <c r="L4" s="230"/>
      <c r="M4" s="230"/>
      <c r="N4" s="230"/>
      <c r="O4" s="230"/>
      <c r="P4" s="230"/>
      <c r="Q4" s="230"/>
      <c r="R4" s="230"/>
      <c r="S4" s="211" t="s">
        <v>83</v>
      </c>
      <c r="T4" s="211"/>
      <c r="U4" s="211"/>
      <c r="V4" s="211"/>
      <c r="W4" s="211"/>
      <c r="X4" s="211"/>
      <c r="Y4" s="211"/>
      <c r="Z4" s="211"/>
      <c r="AA4" s="211"/>
      <c r="AB4" s="211"/>
      <c r="AC4" s="211"/>
      <c r="AD4" s="211"/>
      <c r="AE4" s="211"/>
      <c r="AF4" s="230" t="s">
        <v>2</v>
      </c>
      <c r="AG4" s="230"/>
      <c r="AH4" s="230"/>
      <c r="AI4" s="230"/>
      <c r="AJ4" s="230"/>
      <c r="AK4" s="230"/>
      <c r="AL4" s="230"/>
      <c r="AM4" s="230"/>
      <c r="AN4" s="211" t="s">
        <v>171</v>
      </c>
      <c r="AO4" s="211"/>
      <c r="AP4" s="211"/>
      <c r="AQ4" s="211"/>
      <c r="AR4" s="211"/>
      <c r="AS4" s="211"/>
      <c r="AT4" s="211"/>
      <c r="AU4" s="211"/>
      <c r="AV4" s="211"/>
      <c r="AW4" s="211"/>
      <c r="AX4" s="211"/>
      <c r="AY4" s="211"/>
      <c r="AZ4" s="211"/>
      <c r="BA4" s="211"/>
      <c r="BB4" s="211"/>
      <c r="BC4" s="211"/>
      <c r="BD4" s="211"/>
      <c r="BE4" s="211"/>
      <c r="BF4" s="231"/>
    </row>
    <row r="5" spans="1:74" ht="21" customHeight="1" thickBot="1">
      <c r="A5" s="186" t="s">
        <v>3</v>
      </c>
      <c r="B5" s="187"/>
      <c r="C5" s="187"/>
      <c r="D5" s="187"/>
      <c r="E5" s="187"/>
      <c r="F5" s="187"/>
      <c r="G5" s="187"/>
      <c r="H5" s="206">
        <v>20</v>
      </c>
      <c r="I5" s="194"/>
      <c r="J5" s="194"/>
      <c r="K5" s="194"/>
      <c r="L5" s="194"/>
      <c r="M5" s="194"/>
      <c r="N5" s="194"/>
      <c r="O5" s="194"/>
      <c r="P5" s="194"/>
      <c r="Q5" s="194"/>
      <c r="R5" s="194"/>
      <c r="S5" s="207" t="s">
        <v>4</v>
      </c>
      <c r="T5" s="208"/>
      <c r="U5" s="208"/>
      <c r="V5" s="208"/>
      <c r="W5" s="208"/>
      <c r="X5" s="208"/>
      <c r="Y5" s="208"/>
      <c r="Z5" s="209"/>
      <c r="AA5" s="206"/>
      <c r="AB5" s="194"/>
      <c r="AC5" s="194"/>
      <c r="AD5" s="194"/>
      <c r="AE5" s="194"/>
      <c r="AF5" s="194"/>
      <c r="AG5" s="194"/>
      <c r="AH5" s="194"/>
      <c r="AI5" s="194"/>
      <c r="AJ5" s="213"/>
      <c r="AK5" s="177" t="s">
        <v>5</v>
      </c>
      <c r="AL5" s="178"/>
      <c r="AM5" s="178"/>
      <c r="AN5" s="178"/>
      <c r="AO5" s="178"/>
      <c r="AP5" s="178"/>
      <c r="AQ5" s="178"/>
      <c r="AR5" s="178"/>
      <c r="AS5" s="179"/>
      <c r="AT5" s="206" t="s">
        <v>84</v>
      </c>
      <c r="AU5" s="194"/>
      <c r="AV5" s="194"/>
      <c r="AW5" s="194" t="str">
        <f>IF($AA$5="","",$AA$5/10)</f>
        <v/>
      </c>
      <c r="AX5" s="194"/>
      <c r="AY5" s="194"/>
      <c r="AZ5" s="194" t="s">
        <v>85</v>
      </c>
      <c r="BA5" s="194"/>
      <c r="BB5" s="194"/>
      <c r="BC5" s="194" t="str">
        <f>IF($AA$5="","",ROUNDDOWN($AA$5/7.5,1))</f>
        <v/>
      </c>
      <c r="BD5" s="194"/>
      <c r="BE5" s="194"/>
      <c r="BF5" s="221"/>
      <c r="BH5" s="161" t="s">
        <v>152</v>
      </c>
      <c r="BI5" s="162" t="s">
        <v>153</v>
      </c>
      <c r="BJ5" s="162" t="s">
        <v>153</v>
      </c>
      <c r="BK5" s="161" t="s">
        <v>152</v>
      </c>
    </row>
    <row r="6" spans="1:74" ht="21" customHeight="1" thickBot="1">
      <c r="A6" s="210" t="s">
        <v>6</v>
      </c>
      <c r="B6" s="190"/>
      <c r="C6" s="190"/>
      <c r="D6" s="190"/>
      <c r="E6" s="190"/>
      <c r="F6" s="190"/>
      <c r="G6" s="190"/>
      <c r="H6" s="190"/>
      <c r="I6" s="190"/>
      <c r="J6" s="190"/>
      <c r="K6" s="190"/>
      <c r="L6" s="190"/>
      <c r="M6" s="190"/>
      <c r="N6" s="190"/>
      <c r="O6" s="190"/>
      <c r="P6" s="190"/>
      <c r="Q6" s="190"/>
      <c r="R6" s="190"/>
      <c r="S6" s="211"/>
      <c r="T6" s="211"/>
      <c r="U6" s="211"/>
      <c r="V6" s="211"/>
      <c r="W6" s="211"/>
      <c r="X6" s="211"/>
      <c r="Y6" s="211"/>
      <c r="Z6" s="211"/>
      <c r="AA6" s="211"/>
      <c r="AB6" s="211"/>
      <c r="AC6" s="211"/>
      <c r="AD6" s="211"/>
      <c r="AE6" s="211"/>
      <c r="AF6" s="190" t="s">
        <v>7</v>
      </c>
      <c r="AG6" s="190"/>
      <c r="AH6" s="190"/>
      <c r="AI6" s="190"/>
      <c r="AJ6" s="190"/>
      <c r="AK6" s="190"/>
      <c r="AL6" s="190"/>
      <c r="AM6" s="190"/>
      <c r="AN6" s="191"/>
      <c r="AO6" s="192"/>
      <c r="AP6" s="192"/>
      <c r="AQ6" s="192"/>
      <c r="AR6" s="192"/>
      <c r="AS6" s="192"/>
      <c r="AT6" s="192"/>
      <c r="AU6" s="192"/>
      <c r="AV6" s="192"/>
      <c r="AW6" s="192"/>
      <c r="AX6" s="192"/>
      <c r="AY6" s="192"/>
      <c r="AZ6" s="192"/>
      <c r="BA6" s="192"/>
      <c r="BB6" s="192"/>
      <c r="BC6" s="192"/>
      <c r="BD6" s="192"/>
      <c r="BE6" s="192"/>
      <c r="BF6" s="193"/>
      <c r="BH6" s="161"/>
      <c r="BI6" s="162"/>
      <c r="BJ6" s="162"/>
      <c r="BK6" s="161"/>
      <c r="BV6" s="72"/>
    </row>
    <row r="7" spans="1:74" ht="21" customHeight="1">
      <c r="A7" s="195" t="s">
        <v>8</v>
      </c>
      <c r="B7" s="196"/>
      <c r="C7" s="196"/>
      <c r="D7" s="196"/>
      <c r="E7" s="196"/>
      <c r="F7" s="196"/>
      <c r="G7" s="188" t="s">
        <v>9</v>
      </c>
      <c r="H7" s="188"/>
      <c r="I7" s="188"/>
      <c r="J7" s="188"/>
      <c r="K7" s="188"/>
      <c r="L7" s="196" t="s">
        <v>10</v>
      </c>
      <c r="M7" s="196"/>
      <c r="N7" s="196"/>
      <c r="O7" s="196"/>
      <c r="P7" s="196"/>
      <c r="Q7" s="196"/>
      <c r="R7" s="200"/>
      <c r="S7" s="195" t="s">
        <v>11</v>
      </c>
      <c r="T7" s="196"/>
      <c r="U7" s="196"/>
      <c r="V7" s="196"/>
      <c r="W7" s="196"/>
      <c r="X7" s="196"/>
      <c r="Y7" s="197"/>
      <c r="Z7" s="195" t="s">
        <v>12</v>
      </c>
      <c r="AA7" s="196"/>
      <c r="AB7" s="196"/>
      <c r="AC7" s="196"/>
      <c r="AD7" s="196"/>
      <c r="AE7" s="196"/>
      <c r="AF7" s="197"/>
      <c r="AG7" s="195" t="s">
        <v>13</v>
      </c>
      <c r="AH7" s="196"/>
      <c r="AI7" s="196"/>
      <c r="AJ7" s="196"/>
      <c r="AK7" s="196"/>
      <c r="AL7" s="196"/>
      <c r="AM7" s="197"/>
      <c r="AN7" s="195" t="s">
        <v>14</v>
      </c>
      <c r="AO7" s="196"/>
      <c r="AP7" s="196"/>
      <c r="AQ7" s="196"/>
      <c r="AR7" s="196"/>
      <c r="AS7" s="196"/>
      <c r="AT7" s="197"/>
      <c r="AU7" s="198" t="s">
        <v>19</v>
      </c>
      <c r="AV7" s="188"/>
      <c r="AW7" s="188"/>
      <c r="AX7" s="188" t="s">
        <v>20</v>
      </c>
      <c r="AY7" s="188"/>
      <c r="AZ7" s="188"/>
      <c r="BA7" s="167" t="s">
        <v>21</v>
      </c>
      <c r="BB7" s="168"/>
      <c r="BC7" s="169"/>
      <c r="BD7" s="188" t="s">
        <v>25</v>
      </c>
      <c r="BE7" s="188"/>
      <c r="BF7" s="227"/>
      <c r="BH7" s="159" t="s">
        <v>150</v>
      </c>
      <c r="BI7" s="160" t="s">
        <v>151</v>
      </c>
      <c r="BJ7" s="292" t="s">
        <v>178</v>
      </c>
      <c r="BK7" s="159" t="s">
        <v>154</v>
      </c>
    </row>
    <row r="8" spans="1:74" ht="21" customHeight="1">
      <c r="A8" s="212"/>
      <c r="B8" s="201"/>
      <c r="C8" s="201"/>
      <c r="D8" s="201"/>
      <c r="E8" s="201"/>
      <c r="F8" s="201"/>
      <c r="G8" s="189"/>
      <c r="H8" s="189"/>
      <c r="I8" s="189"/>
      <c r="J8" s="189"/>
      <c r="K8" s="189"/>
      <c r="L8" s="201"/>
      <c r="M8" s="201"/>
      <c r="N8" s="201"/>
      <c r="O8" s="201"/>
      <c r="P8" s="201"/>
      <c r="Q8" s="201"/>
      <c r="R8" s="202"/>
      <c r="S8" s="37">
        <f>DATE($BV$1,$BV$2,COLUMN()-18)</f>
        <v>44287</v>
      </c>
      <c r="T8" s="38">
        <f t="shared" ref="T8:AS8" si="0">DATE($BV$1,$BV$2,COLUMN()-18)</f>
        <v>44288</v>
      </c>
      <c r="U8" s="38">
        <f t="shared" si="0"/>
        <v>44289</v>
      </c>
      <c r="V8" s="38">
        <f t="shared" si="0"/>
        <v>44290</v>
      </c>
      <c r="W8" s="38">
        <f t="shared" si="0"/>
        <v>44291</v>
      </c>
      <c r="X8" s="38">
        <f t="shared" si="0"/>
        <v>44292</v>
      </c>
      <c r="Y8" s="39">
        <f t="shared" si="0"/>
        <v>44293</v>
      </c>
      <c r="Z8" s="37">
        <f t="shared" si="0"/>
        <v>44294</v>
      </c>
      <c r="AA8" s="38">
        <f t="shared" si="0"/>
        <v>44295</v>
      </c>
      <c r="AB8" s="38">
        <f t="shared" si="0"/>
        <v>44296</v>
      </c>
      <c r="AC8" s="38">
        <f t="shared" si="0"/>
        <v>44297</v>
      </c>
      <c r="AD8" s="38">
        <f t="shared" si="0"/>
        <v>44298</v>
      </c>
      <c r="AE8" s="38">
        <f t="shared" si="0"/>
        <v>44299</v>
      </c>
      <c r="AF8" s="39">
        <f t="shared" si="0"/>
        <v>44300</v>
      </c>
      <c r="AG8" s="37">
        <f t="shared" si="0"/>
        <v>44301</v>
      </c>
      <c r="AH8" s="38">
        <f t="shared" si="0"/>
        <v>44302</v>
      </c>
      <c r="AI8" s="38">
        <f t="shared" si="0"/>
        <v>44303</v>
      </c>
      <c r="AJ8" s="38">
        <f t="shared" si="0"/>
        <v>44304</v>
      </c>
      <c r="AK8" s="38">
        <f t="shared" si="0"/>
        <v>44305</v>
      </c>
      <c r="AL8" s="38">
        <f t="shared" si="0"/>
        <v>44306</v>
      </c>
      <c r="AM8" s="39">
        <f t="shared" si="0"/>
        <v>44307</v>
      </c>
      <c r="AN8" s="37">
        <f t="shared" si="0"/>
        <v>44308</v>
      </c>
      <c r="AO8" s="38">
        <f t="shared" si="0"/>
        <v>44309</v>
      </c>
      <c r="AP8" s="38">
        <f t="shared" si="0"/>
        <v>44310</v>
      </c>
      <c r="AQ8" s="38">
        <f t="shared" si="0"/>
        <v>44311</v>
      </c>
      <c r="AR8" s="38">
        <f t="shared" si="0"/>
        <v>44312</v>
      </c>
      <c r="AS8" s="38">
        <f t="shared" si="0"/>
        <v>44313</v>
      </c>
      <c r="AT8" s="39">
        <f>DATE($BV$1,$BV$2,COLUMN()-18)</f>
        <v>44314</v>
      </c>
      <c r="AU8" s="199"/>
      <c r="AV8" s="189"/>
      <c r="AW8" s="189"/>
      <c r="AX8" s="189"/>
      <c r="AY8" s="189"/>
      <c r="AZ8" s="189"/>
      <c r="BA8" s="170"/>
      <c r="BB8" s="171"/>
      <c r="BC8" s="172"/>
      <c r="BD8" s="189"/>
      <c r="BE8" s="189"/>
      <c r="BF8" s="228"/>
      <c r="BH8" s="159"/>
      <c r="BI8" s="160"/>
      <c r="BJ8" s="293"/>
      <c r="BK8" s="159"/>
    </row>
    <row r="9" spans="1:74" ht="21" customHeight="1">
      <c r="A9" s="212"/>
      <c r="B9" s="201"/>
      <c r="C9" s="201"/>
      <c r="D9" s="201"/>
      <c r="E9" s="201"/>
      <c r="F9" s="201"/>
      <c r="G9" s="189"/>
      <c r="H9" s="189"/>
      <c r="I9" s="189"/>
      <c r="J9" s="189"/>
      <c r="K9" s="189"/>
      <c r="L9" s="201"/>
      <c r="M9" s="201"/>
      <c r="N9" s="201"/>
      <c r="O9" s="201"/>
      <c r="P9" s="201"/>
      <c r="Q9" s="201"/>
      <c r="R9" s="202"/>
      <c r="S9" s="44" t="str">
        <f>TEXT(S8,"aaa")</f>
        <v>木</v>
      </c>
      <c r="T9" s="45" t="str">
        <f t="shared" ref="T9:AT9" si="1">TEXT(T8,"aaa")</f>
        <v>金</v>
      </c>
      <c r="U9" s="45" t="str">
        <f t="shared" si="1"/>
        <v>土</v>
      </c>
      <c r="V9" s="45" t="str">
        <f t="shared" si="1"/>
        <v>日</v>
      </c>
      <c r="W9" s="45" t="str">
        <f t="shared" si="1"/>
        <v>月</v>
      </c>
      <c r="X9" s="45" t="str">
        <f t="shared" si="1"/>
        <v>火</v>
      </c>
      <c r="Y9" s="46" t="str">
        <f t="shared" si="1"/>
        <v>水</v>
      </c>
      <c r="Z9" s="6" t="str">
        <f t="shared" si="1"/>
        <v>木</v>
      </c>
      <c r="AA9" s="40" t="str">
        <f t="shared" si="1"/>
        <v>金</v>
      </c>
      <c r="AB9" s="40" t="str">
        <f t="shared" si="1"/>
        <v>土</v>
      </c>
      <c r="AC9" s="40" t="str">
        <f t="shared" si="1"/>
        <v>日</v>
      </c>
      <c r="AD9" s="40" t="str">
        <f t="shared" si="1"/>
        <v>月</v>
      </c>
      <c r="AE9" s="40" t="str">
        <f t="shared" si="1"/>
        <v>火</v>
      </c>
      <c r="AF9" s="41" t="str">
        <f t="shared" si="1"/>
        <v>水</v>
      </c>
      <c r="AG9" s="6" t="str">
        <f t="shared" si="1"/>
        <v>木</v>
      </c>
      <c r="AH9" s="40" t="str">
        <f t="shared" si="1"/>
        <v>金</v>
      </c>
      <c r="AI9" s="40" t="str">
        <f t="shared" si="1"/>
        <v>土</v>
      </c>
      <c r="AJ9" s="40" t="str">
        <f t="shared" si="1"/>
        <v>日</v>
      </c>
      <c r="AK9" s="40" t="str">
        <f t="shared" si="1"/>
        <v>月</v>
      </c>
      <c r="AL9" s="40" t="str">
        <f t="shared" si="1"/>
        <v>火</v>
      </c>
      <c r="AM9" s="41" t="str">
        <f t="shared" si="1"/>
        <v>水</v>
      </c>
      <c r="AN9" s="6" t="str">
        <f t="shared" si="1"/>
        <v>木</v>
      </c>
      <c r="AO9" s="40" t="str">
        <f t="shared" si="1"/>
        <v>金</v>
      </c>
      <c r="AP9" s="40" t="str">
        <f t="shared" si="1"/>
        <v>土</v>
      </c>
      <c r="AQ9" s="40" t="str">
        <f t="shared" si="1"/>
        <v>日</v>
      </c>
      <c r="AR9" s="40" t="str">
        <f t="shared" si="1"/>
        <v>月</v>
      </c>
      <c r="AS9" s="40" t="str">
        <f t="shared" si="1"/>
        <v>火</v>
      </c>
      <c r="AT9" s="41" t="str">
        <f t="shared" si="1"/>
        <v>水</v>
      </c>
      <c r="AU9" s="199"/>
      <c r="AV9" s="189"/>
      <c r="AW9" s="189"/>
      <c r="AX9" s="189"/>
      <c r="AY9" s="189"/>
      <c r="AZ9" s="189"/>
      <c r="BA9" s="173"/>
      <c r="BB9" s="174"/>
      <c r="BC9" s="175"/>
      <c r="BD9" s="189"/>
      <c r="BE9" s="189"/>
      <c r="BF9" s="228"/>
      <c r="BH9" s="159"/>
      <c r="BI9" s="160"/>
      <c r="BJ9" s="294"/>
      <c r="BK9" s="159"/>
    </row>
    <row r="10" spans="1:74" ht="17.25" customHeight="1">
      <c r="A10" s="180" t="s">
        <v>41</v>
      </c>
      <c r="B10" s="181"/>
      <c r="C10" s="181"/>
      <c r="D10" s="181"/>
      <c r="E10" s="181"/>
      <c r="F10" s="181"/>
      <c r="G10" s="181"/>
      <c r="H10" s="181"/>
      <c r="I10" s="181"/>
      <c r="J10" s="181"/>
      <c r="K10" s="181"/>
      <c r="L10" s="182"/>
      <c r="M10" s="182"/>
      <c r="N10" s="182"/>
      <c r="O10" s="182"/>
      <c r="P10" s="182"/>
      <c r="Q10" s="182"/>
      <c r="R10" s="183"/>
      <c r="S10" s="7" t="str">
        <f t="shared" ref="S10:AB22" si="2">IF($L10="","",IF(OR(S$9="土",S$9="日",COUNTIF(祝日表,S$25)&gt;0),"",$BJ10))</f>
        <v/>
      </c>
      <c r="T10" s="9" t="str">
        <f t="shared" si="2"/>
        <v/>
      </c>
      <c r="U10" s="9" t="str">
        <f t="shared" si="2"/>
        <v/>
      </c>
      <c r="V10" s="9" t="str">
        <f t="shared" si="2"/>
        <v/>
      </c>
      <c r="W10" s="9" t="str">
        <f t="shared" si="2"/>
        <v/>
      </c>
      <c r="X10" s="9" t="str">
        <f t="shared" si="2"/>
        <v/>
      </c>
      <c r="Y10" s="10" t="str">
        <f t="shared" si="2"/>
        <v/>
      </c>
      <c r="Z10" s="7" t="str">
        <f t="shared" si="2"/>
        <v/>
      </c>
      <c r="AA10" s="9" t="str">
        <f t="shared" si="2"/>
        <v/>
      </c>
      <c r="AB10" s="9" t="str">
        <f t="shared" si="2"/>
        <v/>
      </c>
      <c r="AC10" s="9" t="str">
        <f t="shared" ref="AC10:AL22" si="3">IF($L10="","",IF(OR(AC$9="土",AC$9="日",COUNTIF(祝日表,AC$25)&gt;0),"",$BJ10))</f>
        <v/>
      </c>
      <c r="AD10" s="9" t="str">
        <f t="shared" si="3"/>
        <v/>
      </c>
      <c r="AE10" s="9" t="str">
        <f t="shared" si="3"/>
        <v/>
      </c>
      <c r="AF10" s="10" t="str">
        <f t="shared" si="3"/>
        <v/>
      </c>
      <c r="AG10" s="7" t="str">
        <f t="shared" si="3"/>
        <v/>
      </c>
      <c r="AH10" s="9" t="str">
        <f t="shared" si="3"/>
        <v/>
      </c>
      <c r="AI10" s="9" t="str">
        <f t="shared" si="3"/>
        <v/>
      </c>
      <c r="AJ10" s="9" t="str">
        <f t="shared" si="3"/>
        <v/>
      </c>
      <c r="AK10" s="9" t="str">
        <f t="shared" si="3"/>
        <v/>
      </c>
      <c r="AL10" s="9" t="str">
        <f t="shared" si="3"/>
        <v/>
      </c>
      <c r="AM10" s="10" t="str">
        <f t="shared" ref="AM10:AT22" si="4">IF($L10="","",IF(OR(AM$9="土",AM$9="日",COUNTIF(祝日表,AM$25)&gt;0),"",$BJ10))</f>
        <v/>
      </c>
      <c r="AN10" s="7" t="str">
        <f t="shared" si="4"/>
        <v/>
      </c>
      <c r="AO10" s="9" t="str">
        <f t="shared" si="4"/>
        <v/>
      </c>
      <c r="AP10" s="9" t="str">
        <f t="shared" si="4"/>
        <v/>
      </c>
      <c r="AQ10" s="9" t="str">
        <f t="shared" si="4"/>
        <v/>
      </c>
      <c r="AR10" s="9" t="str">
        <f t="shared" si="4"/>
        <v/>
      </c>
      <c r="AS10" s="9" t="str">
        <f t="shared" si="4"/>
        <v/>
      </c>
      <c r="AT10" s="10" t="str">
        <f t="shared" si="4"/>
        <v/>
      </c>
      <c r="AU10" s="184" t="str">
        <f>IF($BI10="",IF(BH10=0,"",$BH10*$BK10),$BI10)</f>
        <v/>
      </c>
      <c r="AV10" s="184"/>
      <c r="AW10" s="185"/>
      <c r="AX10" s="163" t="str">
        <f>IF($AU10="","",ROUNDDOWN($AU10/4,1))</f>
        <v/>
      </c>
      <c r="AY10" s="164"/>
      <c r="AZ10" s="165"/>
      <c r="BA10" s="163" t="str">
        <f>IF($AU10="","",$BA$23)</f>
        <v/>
      </c>
      <c r="BB10" s="164"/>
      <c r="BC10" s="165"/>
      <c r="BD10" s="163" t="str">
        <f t="shared" ref="BD10:BD21" si="5">IF(AX10="","",ROUNDDOWN(AX10/$AU$23,1))</f>
        <v/>
      </c>
      <c r="BE10" s="164"/>
      <c r="BF10" s="166"/>
      <c r="BH10" s="146">
        <f>28-COUNTBLANK($S10:$AT10)</f>
        <v>0</v>
      </c>
      <c r="BI10" s="145"/>
      <c r="BJ10" s="145"/>
      <c r="BK10" s="146" t="str">
        <f>IF($BJ10="","",IF($BJ10="Ａ",$N$26,IF($BJ10="Ｂ",$W$26,IF($BJ10="Ｃ",$AF$26,IF($BJ10="Ｄ",$AO$26,IF($BJ10="Ｅ",$AY$26,IF($BJ10="Ｆ",$N$27)))))))</f>
        <v/>
      </c>
      <c r="BO10" s="224"/>
      <c r="BP10" s="224"/>
      <c r="BQ10" s="224"/>
      <c r="BR10" s="224"/>
    </row>
    <row r="11" spans="1:74" ht="17.25" customHeight="1">
      <c r="A11" s="180" t="s">
        <v>82</v>
      </c>
      <c r="B11" s="181"/>
      <c r="C11" s="181"/>
      <c r="D11" s="181"/>
      <c r="E11" s="181"/>
      <c r="F11" s="181"/>
      <c r="G11" s="181"/>
      <c r="H11" s="181"/>
      <c r="I11" s="181"/>
      <c r="J11" s="181"/>
      <c r="K11" s="181"/>
      <c r="L11" s="182"/>
      <c r="M11" s="182"/>
      <c r="N11" s="182"/>
      <c r="O11" s="182"/>
      <c r="P11" s="182"/>
      <c r="Q11" s="182"/>
      <c r="R11" s="183"/>
      <c r="S11" s="7" t="str">
        <f t="shared" si="2"/>
        <v/>
      </c>
      <c r="T11" s="9" t="str">
        <f t="shared" si="2"/>
        <v/>
      </c>
      <c r="U11" s="9" t="str">
        <f t="shared" si="2"/>
        <v/>
      </c>
      <c r="V11" s="9" t="str">
        <f t="shared" si="2"/>
        <v/>
      </c>
      <c r="W11" s="9" t="str">
        <f t="shared" si="2"/>
        <v/>
      </c>
      <c r="X11" s="9" t="str">
        <f t="shared" si="2"/>
        <v/>
      </c>
      <c r="Y11" s="10" t="str">
        <f t="shared" si="2"/>
        <v/>
      </c>
      <c r="Z11" s="7" t="str">
        <f t="shared" si="2"/>
        <v/>
      </c>
      <c r="AA11" s="9" t="str">
        <f t="shared" si="2"/>
        <v/>
      </c>
      <c r="AB11" s="9" t="str">
        <f t="shared" si="2"/>
        <v/>
      </c>
      <c r="AC11" s="9" t="str">
        <f t="shared" si="3"/>
        <v/>
      </c>
      <c r="AD11" s="9" t="str">
        <f t="shared" si="3"/>
        <v/>
      </c>
      <c r="AE11" s="9" t="str">
        <f t="shared" si="3"/>
        <v/>
      </c>
      <c r="AF11" s="10" t="str">
        <f t="shared" si="3"/>
        <v/>
      </c>
      <c r="AG11" s="7" t="str">
        <f t="shared" si="3"/>
        <v/>
      </c>
      <c r="AH11" s="9" t="str">
        <f t="shared" si="3"/>
        <v/>
      </c>
      <c r="AI11" s="9" t="str">
        <f t="shared" si="3"/>
        <v/>
      </c>
      <c r="AJ11" s="9" t="str">
        <f t="shared" si="3"/>
        <v/>
      </c>
      <c r="AK11" s="9" t="str">
        <f t="shared" si="3"/>
        <v/>
      </c>
      <c r="AL11" s="9" t="str">
        <f t="shared" si="3"/>
        <v/>
      </c>
      <c r="AM11" s="10" t="str">
        <f t="shared" si="4"/>
        <v/>
      </c>
      <c r="AN11" s="7" t="str">
        <f t="shared" si="4"/>
        <v/>
      </c>
      <c r="AO11" s="9" t="str">
        <f t="shared" si="4"/>
        <v/>
      </c>
      <c r="AP11" s="9" t="str">
        <f t="shared" si="4"/>
        <v/>
      </c>
      <c r="AQ11" s="9" t="str">
        <f t="shared" si="4"/>
        <v/>
      </c>
      <c r="AR11" s="9" t="str">
        <f t="shared" si="4"/>
        <v/>
      </c>
      <c r="AS11" s="9" t="str">
        <f t="shared" si="4"/>
        <v/>
      </c>
      <c r="AT11" s="10" t="str">
        <f t="shared" si="4"/>
        <v/>
      </c>
      <c r="AU11" s="184" t="str">
        <f t="shared" ref="AU11:AU22" si="6">IF($BI11="",IF(BH11=0,"",$BH11*$BK11),$BI11)</f>
        <v/>
      </c>
      <c r="AV11" s="184"/>
      <c r="AW11" s="185"/>
      <c r="AX11" s="163" t="str">
        <f t="shared" ref="AX11:AX22" si="7">IF($AU11="","",ROUNDDOWN($AU11/4,1))</f>
        <v/>
      </c>
      <c r="AY11" s="164"/>
      <c r="AZ11" s="165"/>
      <c r="BA11" s="163" t="str">
        <f t="shared" ref="BA11:BA19" si="8">IF($AU11="","",$BA$23)</f>
        <v/>
      </c>
      <c r="BB11" s="164"/>
      <c r="BC11" s="165"/>
      <c r="BD11" s="163" t="str">
        <f t="shared" si="5"/>
        <v/>
      </c>
      <c r="BE11" s="164"/>
      <c r="BF11" s="166"/>
      <c r="BH11" s="146">
        <f t="shared" ref="BH11:BH22" si="9">28-COUNTBLANK($S11:$AT11)</f>
        <v>0</v>
      </c>
      <c r="BI11" s="145"/>
      <c r="BJ11" s="145"/>
      <c r="BK11" s="146" t="str">
        <f t="shared" ref="BK11:BK22" si="10">IF($BJ11="","",IF($BJ11="Ａ",$N$26,IF($BJ11="Ｂ",$W$26,IF($BJ11="Ｃ",$AF$26,IF($BJ11="Ｄ",$AO$26,IF($BJ11="Ｅ",$AY$26,IF($BJ11="Ｆ",$N$27)))))))</f>
        <v/>
      </c>
    </row>
    <row r="12" spans="1:74" ht="17.25" customHeight="1">
      <c r="A12" s="180" t="s">
        <v>66</v>
      </c>
      <c r="B12" s="181"/>
      <c r="C12" s="181"/>
      <c r="D12" s="181"/>
      <c r="E12" s="181"/>
      <c r="F12" s="181"/>
      <c r="G12" s="182"/>
      <c r="H12" s="182"/>
      <c r="I12" s="182"/>
      <c r="J12" s="182"/>
      <c r="K12" s="182"/>
      <c r="L12" s="182"/>
      <c r="M12" s="182"/>
      <c r="N12" s="182"/>
      <c r="O12" s="182"/>
      <c r="P12" s="182"/>
      <c r="Q12" s="182"/>
      <c r="R12" s="183"/>
      <c r="S12" s="7" t="str">
        <f t="shared" si="2"/>
        <v/>
      </c>
      <c r="T12" s="9" t="str">
        <f t="shared" si="2"/>
        <v/>
      </c>
      <c r="U12" s="9" t="str">
        <f t="shared" si="2"/>
        <v/>
      </c>
      <c r="V12" s="9" t="str">
        <f t="shared" si="2"/>
        <v/>
      </c>
      <c r="W12" s="9" t="str">
        <f t="shared" si="2"/>
        <v/>
      </c>
      <c r="X12" s="9" t="str">
        <f t="shared" si="2"/>
        <v/>
      </c>
      <c r="Y12" s="10" t="str">
        <f t="shared" si="2"/>
        <v/>
      </c>
      <c r="Z12" s="7" t="str">
        <f t="shared" si="2"/>
        <v/>
      </c>
      <c r="AA12" s="9" t="str">
        <f t="shared" si="2"/>
        <v/>
      </c>
      <c r="AB12" s="9" t="str">
        <f t="shared" si="2"/>
        <v/>
      </c>
      <c r="AC12" s="9" t="str">
        <f t="shared" si="3"/>
        <v/>
      </c>
      <c r="AD12" s="9" t="str">
        <f t="shared" si="3"/>
        <v/>
      </c>
      <c r="AE12" s="9" t="str">
        <f t="shared" si="3"/>
        <v/>
      </c>
      <c r="AF12" s="10" t="str">
        <f t="shared" si="3"/>
        <v/>
      </c>
      <c r="AG12" s="7" t="str">
        <f t="shared" si="3"/>
        <v/>
      </c>
      <c r="AH12" s="9" t="str">
        <f t="shared" si="3"/>
        <v/>
      </c>
      <c r="AI12" s="9" t="str">
        <f t="shared" si="3"/>
        <v/>
      </c>
      <c r="AJ12" s="9" t="str">
        <f t="shared" si="3"/>
        <v/>
      </c>
      <c r="AK12" s="9" t="str">
        <f t="shared" si="3"/>
        <v/>
      </c>
      <c r="AL12" s="9" t="str">
        <f t="shared" si="3"/>
        <v/>
      </c>
      <c r="AM12" s="10" t="str">
        <f t="shared" si="4"/>
        <v/>
      </c>
      <c r="AN12" s="7" t="str">
        <f t="shared" si="4"/>
        <v/>
      </c>
      <c r="AO12" s="9" t="str">
        <f t="shared" si="4"/>
        <v/>
      </c>
      <c r="AP12" s="9" t="str">
        <f t="shared" si="4"/>
        <v/>
      </c>
      <c r="AQ12" s="9" t="str">
        <f t="shared" si="4"/>
        <v/>
      </c>
      <c r="AR12" s="9" t="str">
        <f t="shared" si="4"/>
        <v/>
      </c>
      <c r="AS12" s="9" t="str">
        <f t="shared" si="4"/>
        <v/>
      </c>
      <c r="AT12" s="10" t="str">
        <f t="shared" si="4"/>
        <v/>
      </c>
      <c r="AU12" s="184" t="str">
        <f t="shared" si="6"/>
        <v/>
      </c>
      <c r="AV12" s="184"/>
      <c r="AW12" s="185"/>
      <c r="AX12" s="163" t="str">
        <f t="shared" si="7"/>
        <v/>
      </c>
      <c r="AY12" s="164"/>
      <c r="AZ12" s="165"/>
      <c r="BA12" s="163" t="str">
        <f t="shared" si="8"/>
        <v/>
      </c>
      <c r="BB12" s="164"/>
      <c r="BC12" s="165"/>
      <c r="BD12" s="163" t="str">
        <f t="shared" si="5"/>
        <v/>
      </c>
      <c r="BE12" s="164"/>
      <c r="BF12" s="166"/>
      <c r="BH12" s="146">
        <f t="shared" si="9"/>
        <v>0</v>
      </c>
      <c r="BI12" s="145"/>
      <c r="BJ12" s="145"/>
      <c r="BK12" s="146" t="str">
        <f t="shared" si="10"/>
        <v/>
      </c>
    </row>
    <row r="13" spans="1:74" ht="17.25" customHeight="1">
      <c r="A13" s="180" t="s">
        <v>155</v>
      </c>
      <c r="B13" s="181"/>
      <c r="C13" s="181"/>
      <c r="D13" s="181"/>
      <c r="E13" s="181"/>
      <c r="F13" s="181"/>
      <c r="G13" s="181"/>
      <c r="H13" s="181"/>
      <c r="I13" s="181"/>
      <c r="J13" s="181"/>
      <c r="K13" s="181"/>
      <c r="L13" s="182"/>
      <c r="M13" s="182"/>
      <c r="N13" s="182"/>
      <c r="O13" s="182"/>
      <c r="P13" s="182"/>
      <c r="Q13" s="182"/>
      <c r="R13" s="183"/>
      <c r="S13" s="7" t="str">
        <f t="shared" si="2"/>
        <v/>
      </c>
      <c r="T13" s="9" t="str">
        <f t="shared" si="2"/>
        <v/>
      </c>
      <c r="U13" s="9" t="str">
        <f t="shared" si="2"/>
        <v/>
      </c>
      <c r="V13" s="9" t="str">
        <f t="shared" si="2"/>
        <v/>
      </c>
      <c r="W13" s="9" t="str">
        <f t="shared" si="2"/>
        <v/>
      </c>
      <c r="X13" s="9" t="str">
        <f t="shared" si="2"/>
        <v/>
      </c>
      <c r="Y13" s="10" t="str">
        <f t="shared" si="2"/>
        <v/>
      </c>
      <c r="Z13" s="7" t="str">
        <f t="shared" si="2"/>
        <v/>
      </c>
      <c r="AA13" s="9" t="str">
        <f t="shared" si="2"/>
        <v/>
      </c>
      <c r="AB13" s="9" t="str">
        <f t="shared" si="2"/>
        <v/>
      </c>
      <c r="AC13" s="9" t="str">
        <f t="shared" si="3"/>
        <v/>
      </c>
      <c r="AD13" s="9" t="str">
        <f t="shared" si="3"/>
        <v/>
      </c>
      <c r="AE13" s="9" t="str">
        <f t="shared" si="3"/>
        <v/>
      </c>
      <c r="AF13" s="10" t="str">
        <f t="shared" si="3"/>
        <v/>
      </c>
      <c r="AG13" s="7" t="str">
        <f t="shared" si="3"/>
        <v/>
      </c>
      <c r="AH13" s="9" t="str">
        <f t="shared" si="3"/>
        <v/>
      </c>
      <c r="AI13" s="9" t="str">
        <f t="shared" si="3"/>
        <v/>
      </c>
      <c r="AJ13" s="9" t="str">
        <f t="shared" si="3"/>
        <v/>
      </c>
      <c r="AK13" s="9" t="str">
        <f t="shared" si="3"/>
        <v/>
      </c>
      <c r="AL13" s="9" t="str">
        <f t="shared" si="3"/>
        <v/>
      </c>
      <c r="AM13" s="10" t="str">
        <f t="shared" si="4"/>
        <v/>
      </c>
      <c r="AN13" s="7" t="str">
        <f t="shared" si="4"/>
        <v/>
      </c>
      <c r="AO13" s="9" t="str">
        <f t="shared" si="4"/>
        <v/>
      </c>
      <c r="AP13" s="9" t="str">
        <f t="shared" si="4"/>
        <v/>
      </c>
      <c r="AQ13" s="9" t="str">
        <f t="shared" si="4"/>
        <v/>
      </c>
      <c r="AR13" s="9" t="str">
        <f t="shared" si="4"/>
        <v/>
      </c>
      <c r="AS13" s="9" t="str">
        <f t="shared" si="4"/>
        <v/>
      </c>
      <c r="AT13" s="10" t="str">
        <f t="shared" si="4"/>
        <v/>
      </c>
      <c r="AU13" s="184" t="str">
        <f>IF($BI13="",IF(BH13=0,"",$BH13*$BK13),$BI13)</f>
        <v/>
      </c>
      <c r="AV13" s="184"/>
      <c r="AW13" s="185"/>
      <c r="AX13" s="163" t="str">
        <f t="shared" si="7"/>
        <v/>
      </c>
      <c r="AY13" s="164"/>
      <c r="AZ13" s="165"/>
      <c r="BA13" s="163" t="str">
        <f t="shared" si="8"/>
        <v/>
      </c>
      <c r="BB13" s="164"/>
      <c r="BC13" s="165"/>
      <c r="BD13" s="163" t="str">
        <f t="shared" si="5"/>
        <v/>
      </c>
      <c r="BE13" s="164"/>
      <c r="BF13" s="166"/>
      <c r="BH13" s="146">
        <f>28-COUNTBLANK($S13:$AT13)</f>
        <v>0</v>
      </c>
      <c r="BI13" s="145"/>
      <c r="BJ13" s="145"/>
      <c r="BK13" s="146" t="str">
        <f t="shared" si="10"/>
        <v/>
      </c>
    </row>
    <row r="14" spans="1:74" ht="17.25" customHeight="1">
      <c r="A14" s="180"/>
      <c r="B14" s="181"/>
      <c r="C14" s="181"/>
      <c r="D14" s="181"/>
      <c r="E14" s="181"/>
      <c r="F14" s="181"/>
      <c r="G14" s="181"/>
      <c r="H14" s="181"/>
      <c r="I14" s="181"/>
      <c r="J14" s="181"/>
      <c r="K14" s="181"/>
      <c r="L14" s="182"/>
      <c r="M14" s="182"/>
      <c r="N14" s="182"/>
      <c r="O14" s="182"/>
      <c r="P14" s="182"/>
      <c r="Q14" s="182"/>
      <c r="R14" s="183"/>
      <c r="S14" s="7" t="str">
        <f t="shared" si="2"/>
        <v/>
      </c>
      <c r="T14" s="9" t="str">
        <f t="shared" si="2"/>
        <v/>
      </c>
      <c r="U14" s="9" t="str">
        <f t="shared" si="2"/>
        <v/>
      </c>
      <c r="V14" s="9" t="str">
        <f t="shared" si="2"/>
        <v/>
      </c>
      <c r="W14" s="9" t="str">
        <f t="shared" si="2"/>
        <v/>
      </c>
      <c r="X14" s="9" t="str">
        <f t="shared" si="2"/>
        <v/>
      </c>
      <c r="Y14" s="10" t="str">
        <f t="shared" si="2"/>
        <v/>
      </c>
      <c r="Z14" s="7" t="str">
        <f t="shared" si="2"/>
        <v/>
      </c>
      <c r="AA14" s="9" t="str">
        <f t="shared" si="2"/>
        <v/>
      </c>
      <c r="AB14" s="9" t="str">
        <f t="shared" si="2"/>
        <v/>
      </c>
      <c r="AC14" s="9" t="str">
        <f t="shared" si="3"/>
        <v/>
      </c>
      <c r="AD14" s="9" t="str">
        <f t="shared" si="3"/>
        <v/>
      </c>
      <c r="AE14" s="9" t="str">
        <f t="shared" si="3"/>
        <v/>
      </c>
      <c r="AF14" s="10" t="str">
        <f t="shared" si="3"/>
        <v/>
      </c>
      <c r="AG14" s="7" t="str">
        <f t="shared" si="3"/>
        <v/>
      </c>
      <c r="AH14" s="9" t="str">
        <f t="shared" si="3"/>
        <v/>
      </c>
      <c r="AI14" s="9" t="str">
        <f t="shared" si="3"/>
        <v/>
      </c>
      <c r="AJ14" s="9" t="str">
        <f t="shared" si="3"/>
        <v/>
      </c>
      <c r="AK14" s="9" t="str">
        <f t="shared" si="3"/>
        <v/>
      </c>
      <c r="AL14" s="9" t="str">
        <f t="shared" si="3"/>
        <v/>
      </c>
      <c r="AM14" s="10" t="str">
        <f t="shared" si="4"/>
        <v/>
      </c>
      <c r="AN14" s="7" t="str">
        <f t="shared" si="4"/>
        <v/>
      </c>
      <c r="AO14" s="9" t="str">
        <f t="shared" si="4"/>
        <v/>
      </c>
      <c r="AP14" s="9" t="str">
        <f t="shared" si="4"/>
        <v/>
      </c>
      <c r="AQ14" s="9" t="str">
        <f t="shared" si="4"/>
        <v/>
      </c>
      <c r="AR14" s="9" t="str">
        <f t="shared" si="4"/>
        <v/>
      </c>
      <c r="AS14" s="9" t="str">
        <f t="shared" si="4"/>
        <v/>
      </c>
      <c r="AT14" s="10" t="str">
        <f t="shared" si="4"/>
        <v/>
      </c>
      <c r="AU14" s="184" t="str">
        <f t="shared" si="6"/>
        <v/>
      </c>
      <c r="AV14" s="184"/>
      <c r="AW14" s="185"/>
      <c r="AX14" s="163" t="str">
        <f t="shared" si="7"/>
        <v/>
      </c>
      <c r="AY14" s="164"/>
      <c r="AZ14" s="165"/>
      <c r="BA14" s="163" t="str">
        <f t="shared" si="8"/>
        <v/>
      </c>
      <c r="BB14" s="164"/>
      <c r="BC14" s="165"/>
      <c r="BD14" s="163" t="str">
        <f t="shared" si="5"/>
        <v/>
      </c>
      <c r="BE14" s="164"/>
      <c r="BF14" s="166"/>
      <c r="BH14" s="146">
        <f t="shared" si="9"/>
        <v>0</v>
      </c>
      <c r="BI14" s="145"/>
      <c r="BJ14" s="145"/>
      <c r="BK14" s="146" t="str">
        <f t="shared" si="10"/>
        <v/>
      </c>
    </row>
    <row r="15" spans="1:74" ht="17.25" customHeight="1">
      <c r="A15" s="180" t="s">
        <v>156</v>
      </c>
      <c r="B15" s="181"/>
      <c r="C15" s="181"/>
      <c r="D15" s="181"/>
      <c r="E15" s="181"/>
      <c r="F15" s="181"/>
      <c r="G15" s="181"/>
      <c r="H15" s="181"/>
      <c r="I15" s="181"/>
      <c r="J15" s="181"/>
      <c r="K15" s="181"/>
      <c r="L15" s="182"/>
      <c r="M15" s="182"/>
      <c r="N15" s="182"/>
      <c r="O15" s="182"/>
      <c r="P15" s="182"/>
      <c r="Q15" s="182"/>
      <c r="R15" s="183"/>
      <c r="S15" s="7" t="str">
        <f t="shared" si="2"/>
        <v/>
      </c>
      <c r="T15" s="9" t="str">
        <f t="shared" si="2"/>
        <v/>
      </c>
      <c r="U15" s="9" t="str">
        <f t="shared" si="2"/>
        <v/>
      </c>
      <c r="V15" s="9" t="str">
        <f t="shared" si="2"/>
        <v/>
      </c>
      <c r="W15" s="9" t="str">
        <f t="shared" si="2"/>
        <v/>
      </c>
      <c r="X15" s="9" t="str">
        <f t="shared" si="2"/>
        <v/>
      </c>
      <c r="Y15" s="10" t="str">
        <f t="shared" si="2"/>
        <v/>
      </c>
      <c r="Z15" s="7" t="str">
        <f t="shared" si="2"/>
        <v/>
      </c>
      <c r="AA15" s="9" t="str">
        <f t="shared" si="2"/>
        <v/>
      </c>
      <c r="AB15" s="9" t="str">
        <f t="shared" si="2"/>
        <v/>
      </c>
      <c r="AC15" s="9" t="str">
        <f t="shared" si="3"/>
        <v/>
      </c>
      <c r="AD15" s="9" t="str">
        <f t="shared" si="3"/>
        <v/>
      </c>
      <c r="AE15" s="9" t="str">
        <f t="shared" si="3"/>
        <v/>
      </c>
      <c r="AF15" s="10" t="str">
        <f t="shared" si="3"/>
        <v/>
      </c>
      <c r="AG15" s="7" t="str">
        <f t="shared" si="3"/>
        <v/>
      </c>
      <c r="AH15" s="9" t="str">
        <f t="shared" si="3"/>
        <v/>
      </c>
      <c r="AI15" s="9" t="str">
        <f t="shared" si="3"/>
        <v/>
      </c>
      <c r="AJ15" s="9" t="str">
        <f t="shared" si="3"/>
        <v/>
      </c>
      <c r="AK15" s="9" t="str">
        <f t="shared" si="3"/>
        <v/>
      </c>
      <c r="AL15" s="9" t="str">
        <f t="shared" si="3"/>
        <v/>
      </c>
      <c r="AM15" s="10" t="str">
        <f t="shared" si="4"/>
        <v/>
      </c>
      <c r="AN15" s="7" t="str">
        <f t="shared" si="4"/>
        <v/>
      </c>
      <c r="AO15" s="9" t="str">
        <f t="shared" si="4"/>
        <v/>
      </c>
      <c r="AP15" s="9" t="str">
        <f t="shared" si="4"/>
        <v/>
      </c>
      <c r="AQ15" s="9" t="str">
        <f t="shared" si="4"/>
        <v/>
      </c>
      <c r="AR15" s="9" t="str">
        <f t="shared" si="4"/>
        <v/>
      </c>
      <c r="AS15" s="9" t="str">
        <f t="shared" si="4"/>
        <v/>
      </c>
      <c r="AT15" s="10" t="str">
        <f t="shared" si="4"/>
        <v/>
      </c>
      <c r="AU15" s="184" t="str">
        <f t="shared" si="6"/>
        <v/>
      </c>
      <c r="AV15" s="184"/>
      <c r="AW15" s="185"/>
      <c r="AX15" s="163" t="str">
        <f>IF($AU15="","",ROUNDDOWN($AU15/4,1))</f>
        <v/>
      </c>
      <c r="AY15" s="164"/>
      <c r="AZ15" s="165"/>
      <c r="BA15" s="163" t="str">
        <f>IF($AU15="","",$BA$23)</f>
        <v/>
      </c>
      <c r="BB15" s="164"/>
      <c r="BC15" s="165"/>
      <c r="BD15" s="163" t="str">
        <f t="shared" si="5"/>
        <v/>
      </c>
      <c r="BE15" s="164"/>
      <c r="BF15" s="166"/>
      <c r="BH15" s="146">
        <f t="shared" si="9"/>
        <v>0</v>
      </c>
      <c r="BI15" s="145"/>
      <c r="BJ15" s="145"/>
      <c r="BK15" s="146" t="str">
        <f t="shared" si="10"/>
        <v/>
      </c>
    </row>
    <row r="16" spans="1:74" ht="17.25" customHeight="1">
      <c r="A16" s="180"/>
      <c r="B16" s="181"/>
      <c r="C16" s="181"/>
      <c r="D16" s="181"/>
      <c r="E16" s="181"/>
      <c r="F16" s="181"/>
      <c r="G16" s="181"/>
      <c r="H16" s="181"/>
      <c r="I16" s="181"/>
      <c r="J16" s="181"/>
      <c r="K16" s="181"/>
      <c r="L16" s="182"/>
      <c r="M16" s="182"/>
      <c r="N16" s="182"/>
      <c r="O16" s="182"/>
      <c r="P16" s="182"/>
      <c r="Q16" s="182"/>
      <c r="R16" s="183"/>
      <c r="S16" s="7" t="str">
        <f t="shared" si="2"/>
        <v/>
      </c>
      <c r="T16" s="9" t="str">
        <f t="shared" si="2"/>
        <v/>
      </c>
      <c r="U16" s="9" t="str">
        <f t="shared" si="2"/>
        <v/>
      </c>
      <c r="V16" s="9" t="str">
        <f t="shared" si="2"/>
        <v/>
      </c>
      <c r="W16" s="9" t="str">
        <f t="shared" si="2"/>
        <v/>
      </c>
      <c r="X16" s="9" t="str">
        <f t="shared" si="2"/>
        <v/>
      </c>
      <c r="Y16" s="10" t="str">
        <f t="shared" si="2"/>
        <v/>
      </c>
      <c r="Z16" s="7" t="str">
        <f t="shared" si="2"/>
        <v/>
      </c>
      <c r="AA16" s="9" t="str">
        <f t="shared" si="2"/>
        <v/>
      </c>
      <c r="AB16" s="9" t="str">
        <f t="shared" si="2"/>
        <v/>
      </c>
      <c r="AC16" s="9" t="str">
        <f t="shared" si="3"/>
        <v/>
      </c>
      <c r="AD16" s="9" t="str">
        <f t="shared" si="3"/>
        <v/>
      </c>
      <c r="AE16" s="9" t="str">
        <f t="shared" si="3"/>
        <v/>
      </c>
      <c r="AF16" s="10" t="str">
        <f t="shared" si="3"/>
        <v/>
      </c>
      <c r="AG16" s="7" t="str">
        <f t="shared" si="3"/>
        <v/>
      </c>
      <c r="AH16" s="9" t="str">
        <f t="shared" si="3"/>
        <v/>
      </c>
      <c r="AI16" s="9" t="str">
        <f t="shared" si="3"/>
        <v/>
      </c>
      <c r="AJ16" s="9" t="str">
        <f t="shared" si="3"/>
        <v/>
      </c>
      <c r="AK16" s="9" t="str">
        <f t="shared" si="3"/>
        <v/>
      </c>
      <c r="AL16" s="9" t="str">
        <f t="shared" si="3"/>
        <v/>
      </c>
      <c r="AM16" s="10" t="str">
        <f t="shared" si="4"/>
        <v/>
      </c>
      <c r="AN16" s="7" t="str">
        <f t="shared" si="4"/>
        <v/>
      </c>
      <c r="AO16" s="9" t="str">
        <f t="shared" si="4"/>
        <v/>
      </c>
      <c r="AP16" s="9" t="str">
        <f t="shared" si="4"/>
        <v/>
      </c>
      <c r="AQ16" s="9" t="str">
        <f t="shared" si="4"/>
        <v/>
      </c>
      <c r="AR16" s="9" t="str">
        <f t="shared" si="4"/>
        <v/>
      </c>
      <c r="AS16" s="9" t="str">
        <f t="shared" si="4"/>
        <v/>
      </c>
      <c r="AT16" s="10" t="str">
        <f t="shared" si="4"/>
        <v/>
      </c>
      <c r="AU16" s="184" t="str">
        <f t="shared" si="6"/>
        <v/>
      </c>
      <c r="AV16" s="184"/>
      <c r="AW16" s="185"/>
      <c r="AX16" s="163" t="str">
        <f t="shared" si="7"/>
        <v/>
      </c>
      <c r="AY16" s="164"/>
      <c r="AZ16" s="165"/>
      <c r="BA16" s="163" t="str">
        <f t="shared" si="8"/>
        <v/>
      </c>
      <c r="BB16" s="164"/>
      <c r="BC16" s="165"/>
      <c r="BD16" s="163" t="str">
        <f t="shared" si="5"/>
        <v/>
      </c>
      <c r="BE16" s="164"/>
      <c r="BF16" s="166"/>
      <c r="BH16" s="146">
        <f t="shared" si="9"/>
        <v>0</v>
      </c>
      <c r="BI16" s="145"/>
      <c r="BJ16" s="145"/>
      <c r="BK16" s="146" t="str">
        <f t="shared" si="10"/>
        <v/>
      </c>
    </row>
    <row r="17" spans="1:66" ht="17.25" customHeight="1">
      <c r="A17" s="180"/>
      <c r="B17" s="181"/>
      <c r="C17" s="181"/>
      <c r="D17" s="181"/>
      <c r="E17" s="181"/>
      <c r="F17" s="181"/>
      <c r="G17" s="181"/>
      <c r="H17" s="181"/>
      <c r="I17" s="181"/>
      <c r="J17" s="181"/>
      <c r="K17" s="181"/>
      <c r="L17" s="182"/>
      <c r="M17" s="182"/>
      <c r="N17" s="182"/>
      <c r="O17" s="182"/>
      <c r="P17" s="182"/>
      <c r="Q17" s="182"/>
      <c r="R17" s="183"/>
      <c r="S17" s="7" t="str">
        <f t="shared" si="2"/>
        <v/>
      </c>
      <c r="T17" s="9" t="str">
        <f t="shared" si="2"/>
        <v/>
      </c>
      <c r="U17" s="9" t="str">
        <f t="shared" si="2"/>
        <v/>
      </c>
      <c r="V17" s="9" t="str">
        <f t="shared" si="2"/>
        <v/>
      </c>
      <c r="W17" s="9" t="str">
        <f t="shared" si="2"/>
        <v/>
      </c>
      <c r="X17" s="9" t="str">
        <f t="shared" si="2"/>
        <v/>
      </c>
      <c r="Y17" s="10" t="str">
        <f t="shared" si="2"/>
        <v/>
      </c>
      <c r="Z17" s="7" t="str">
        <f t="shared" si="2"/>
        <v/>
      </c>
      <c r="AA17" s="9" t="str">
        <f t="shared" si="2"/>
        <v/>
      </c>
      <c r="AB17" s="9" t="str">
        <f t="shared" si="2"/>
        <v/>
      </c>
      <c r="AC17" s="9" t="str">
        <f t="shared" si="3"/>
        <v/>
      </c>
      <c r="AD17" s="9" t="str">
        <f t="shared" si="3"/>
        <v/>
      </c>
      <c r="AE17" s="9" t="str">
        <f t="shared" si="3"/>
        <v/>
      </c>
      <c r="AF17" s="10" t="str">
        <f t="shared" si="3"/>
        <v/>
      </c>
      <c r="AG17" s="7" t="str">
        <f t="shared" si="3"/>
        <v/>
      </c>
      <c r="AH17" s="9" t="str">
        <f t="shared" si="3"/>
        <v/>
      </c>
      <c r="AI17" s="9" t="str">
        <f t="shared" si="3"/>
        <v/>
      </c>
      <c r="AJ17" s="9" t="str">
        <f t="shared" si="3"/>
        <v/>
      </c>
      <c r="AK17" s="9" t="str">
        <f t="shared" si="3"/>
        <v/>
      </c>
      <c r="AL17" s="9" t="str">
        <f t="shared" si="3"/>
        <v/>
      </c>
      <c r="AM17" s="10" t="str">
        <f t="shared" si="4"/>
        <v/>
      </c>
      <c r="AN17" s="7" t="str">
        <f t="shared" si="4"/>
        <v/>
      </c>
      <c r="AO17" s="9" t="str">
        <f t="shared" si="4"/>
        <v/>
      </c>
      <c r="AP17" s="9" t="str">
        <f t="shared" si="4"/>
        <v/>
      </c>
      <c r="AQ17" s="9" t="str">
        <f t="shared" si="4"/>
        <v/>
      </c>
      <c r="AR17" s="9" t="str">
        <f t="shared" si="4"/>
        <v/>
      </c>
      <c r="AS17" s="9" t="str">
        <f t="shared" si="4"/>
        <v/>
      </c>
      <c r="AT17" s="10" t="str">
        <f t="shared" si="4"/>
        <v/>
      </c>
      <c r="AU17" s="184" t="str">
        <f t="shared" si="6"/>
        <v/>
      </c>
      <c r="AV17" s="184"/>
      <c r="AW17" s="185"/>
      <c r="AX17" s="163" t="str">
        <f t="shared" si="7"/>
        <v/>
      </c>
      <c r="AY17" s="164"/>
      <c r="AZ17" s="165"/>
      <c r="BA17" s="163" t="str">
        <f t="shared" si="8"/>
        <v/>
      </c>
      <c r="BB17" s="164"/>
      <c r="BC17" s="165"/>
      <c r="BD17" s="163" t="str">
        <f t="shared" si="5"/>
        <v/>
      </c>
      <c r="BE17" s="164"/>
      <c r="BF17" s="166"/>
      <c r="BH17" s="146">
        <f t="shared" si="9"/>
        <v>0</v>
      </c>
      <c r="BI17" s="145"/>
      <c r="BJ17" s="145"/>
      <c r="BK17" s="146" t="str">
        <f t="shared" si="10"/>
        <v/>
      </c>
    </row>
    <row r="18" spans="1:66" ht="17.25" customHeight="1">
      <c r="A18" s="180"/>
      <c r="B18" s="181"/>
      <c r="C18" s="181"/>
      <c r="D18" s="181"/>
      <c r="E18" s="181"/>
      <c r="F18" s="181"/>
      <c r="G18" s="182"/>
      <c r="H18" s="182"/>
      <c r="I18" s="182"/>
      <c r="J18" s="182"/>
      <c r="K18" s="182"/>
      <c r="L18" s="182"/>
      <c r="M18" s="182"/>
      <c r="N18" s="182"/>
      <c r="O18" s="182"/>
      <c r="P18" s="182"/>
      <c r="Q18" s="182"/>
      <c r="R18" s="183"/>
      <c r="S18" s="7" t="str">
        <f t="shared" si="2"/>
        <v/>
      </c>
      <c r="T18" s="9" t="str">
        <f t="shared" si="2"/>
        <v/>
      </c>
      <c r="U18" s="9" t="str">
        <f t="shared" si="2"/>
        <v/>
      </c>
      <c r="V18" s="9" t="str">
        <f t="shared" si="2"/>
        <v/>
      </c>
      <c r="W18" s="9" t="str">
        <f t="shared" si="2"/>
        <v/>
      </c>
      <c r="X18" s="9" t="str">
        <f t="shared" si="2"/>
        <v/>
      </c>
      <c r="Y18" s="10" t="str">
        <f t="shared" si="2"/>
        <v/>
      </c>
      <c r="Z18" s="7" t="str">
        <f t="shared" si="2"/>
        <v/>
      </c>
      <c r="AA18" s="9" t="str">
        <f t="shared" si="2"/>
        <v/>
      </c>
      <c r="AB18" s="9" t="str">
        <f t="shared" si="2"/>
        <v/>
      </c>
      <c r="AC18" s="9" t="str">
        <f t="shared" si="3"/>
        <v/>
      </c>
      <c r="AD18" s="9" t="str">
        <f t="shared" si="3"/>
        <v/>
      </c>
      <c r="AE18" s="9" t="str">
        <f t="shared" si="3"/>
        <v/>
      </c>
      <c r="AF18" s="10" t="str">
        <f t="shared" si="3"/>
        <v/>
      </c>
      <c r="AG18" s="7" t="str">
        <f t="shared" si="3"/>
        <v/>
      </c>
      <c r="AH18" s="9" t="str">
        <f t="shared" si="3"/>
        <v/>
      </c>
      <c r="AI18" s="9" t="str">
        <f t="shared" si="3"/>
        <v/>
      </c>
      <c r="AJ18" s="9" t="str">
        <f t="shared" si="3"/>
        <v/>
      </c>
      <c r="AK18" s="9" t="str">
        <f t="shared" si="3"/>
        <v/>
      </c>
      <c r="AL18" s="9" t="str">
        <f t="shared" si="3"/>
        <v/>
      </c>
      <c r="AM18" s="10" t="str">
        <f t="shared" si="4"/>
        <v/>
      </c>
      <c r="AN18" s="7" t="str">
        <f t="shared" si="4"/>
        <v/>
      </c>
      <c r="AO18" s="9" t="str">
        <f t="shared" si="4"/>
        <v/>
      </c>
      <c r="AP18" s="9" t="str">
        <f t="shared" si="4"/>
        <v/>
      </c>
      <c r="AQ18" s="9" t="str">
        <f t="shared" si="4"/>
        <v/>
      </c>
      <c r="AR18" s="9" t="str">
        <f t="shared" si="4"/>
        <v/>
      </c>
      <c r="AS18" s="9" t="str">
        <f t="shared" si="4"/>
        <v/>
      </c>
      <c r="AT18" s="10" t="str">
        <f t="shared" si="4"/>
        <v/>
      </c>
      <c r="AU18" s="184" t="str">
        <f t="shared" si="6"/>
        <v/>
      </c>
      <c r="AV18" s="184"/>
      <c r="AW18" s="185"/>
      <c r="AX18" s="163" t="str">
        <f t="shared" si="7"/>
        <v/>
      </c>
      <c r="AY18" s="164"/>
      <c r="AZ18" s="165"/>
      <c r="BA18" s="163" t="str">
        <f t="shared" si="8"/>
        <v/>
      </c>
      <c r="BB18" s="164"/>
      <c r="BC18" s="165"/>
      <c r="BD18" s="163" t="str">
        <f t="shared" si="5"/>
        <v/>
      </c>
      <c r="BE18" s="164"/>
      <c r="BF18" s="166"/>
      <c r="BH18" s="146">
        <f t="shared" si="9"/>
        <v>0</v>
      </c>
      <c r="BI18" s="145"/>
      <c r="BJ18" s="145"/>
      <c r="BK18" s="146" t="str">
        <f t="shared" si="10"/>
        <v/>
      </c>
    </row>
    <row r="19" spans="1:66" ht="17.25" customHeight="1">
      <c r="A19" s="180"/>
      <c r="B19" s="181"/>
      <c r="C19" s="181"/>
      <c r="D19" s="181"/>
      <c r="E19" s="181"/>
      <c r="F19" s="181"/>
      <c r="G19" s="182"/>
      <c r="H19" s="182"/>
      <c r="I19" s="182"/>
      <c r="J19" s="182"/>
      <c r="K19" s="182"/>
      <c r="L19" s="182"/>
      <c r="M19" s="182"/>
      <c r="N19" s="182"/>
      <c r="O19" s="182"/>
      <c r="P19" s="182"/>
      <c r="Q19" s="182"/>
      <c r="R19" s="183"/>
      <c r="S19" s="7" t="str">
        <f t="shared" si="2"/>
        <v/>
      </c>
      <c r="T19" s="9" t="str">
        <f t="shared" si="2"/>
        <v/>
      </c>
      <c r="U19" s="9" t="str">
        <f t="shared" si="2"/>
        <v/>
      </c>
      <c r="V19" s="9" t="str">
        <f t="shared" si="2"/>
        <v/>
      </c>
      <c r="W19" s="9" t="str">
        <f t="shared" si="2"/>
        <v/>
      </c>
      <c r="X19" s="9" t="str">
        <f t="shared" si="2"/>
        <v/>
      </c>
      <c r="Y19" s="10" t="str">
        <f t="shared" si="2"/>
        <v/>
      </c>
      <c r="Z19" s="7" t="str">
        <f t="shared" si="2"/>
        <v/>
      </c>
      <c r="AA19" s="9" t="str">
        <f t="shared" si="2"/>
        <v/>
      </c>
      <c r="AB19" s="9" t="str">
        <f t="shared" si="2"/>
        <v/>
      </c>
      <c r="AC19" s="9" t="str">
        <f t="shared" si="3"/>
        <v/>
      </c>
      <c r="AD19" s="9" t="str">
        <f t="shared" si="3"/>
        <v/>
      </c>
      <c r="AE19" s="9" t="str">
        <f t="shared" si="3"/>
        <v/>
      </c>
      <c r="AF19" s="10" t="str">
        <f t="shared" si="3"/>
        <v/>
      </c>
      <c r="AG19" s="7" t="str">
        <f t="shared" si="3"/>
        <v/>
      </c>
      <c r="AH19" s="9" t="str">
        <f t="shared" si="3"/>
        <v/>
      </c>
      <c r="AI19" s="9" t="str">
        <f t="shared" si="3"/>
        <v/>
      </c>
      <c r="AJ19" s="9" t="str">
        <f t="shared" si="3"/>
        <v/>
      </c>
      <c r="AK19" s="9" t="str">
        <f t="shared" si="3"/>
        <v/>
      </c>
      <c r="AL19" s="9" t="str">
        <f t="shared" si="3"/>
        <v/>
      </c>
      <c r="AM19" s="10" t="str">
        <f t="shared" si="4"/>
        <v/>
      </c>
      <c r="AN19" s="7" t="str">
        <f t="shared" si="4"/>
        <v/>
      </c>
      <c r="AO19" s="9" t="str">
        <f t="shared" si="4"/>
        <v/>
      </c>
      <c r="AP19" s="9" t="str">
        <f t="shared" si="4"/>
        <v/>
      </c>
      <c r="AQ19" s="9" t="str">
        <f t="shared" si="4"/>
        <v/>
      </c>
      <c r="AR19" s="9" t="str">
        <f t="shared" si="4"/>
        <v/>
      </c>
      <c r="AS19" s="9" t="str">
        <f t="shared" si="4"/>
        <v/>
      </c>
      <c r="AT19" s="10" t="str">
        <f t="shared" si="4"/>
        <v/>
      </c>
      <c r="AU19" s="184" t="str">
        <f t="shared" si="6"/>
        <v/>
      </c>
      <c r="AV19" s="184"/>
      <c r="AW19" s="185"/>
      <c r="AX19" s="163" t="str">
        <f t="shared" si="7"/>
        <v/>
      </c>
      <c r="AY19" s="164"/>
      <c r="AZ19" s="165"/>
      <c r="BA19" s="163" t="str">
        <f t="shared" si="8"/>
        <v/>
      </c>
      <c r="BB19" s="164"/>
      <c r="BC19" s="165"/>
      <c r="BD19" s="163" t="str">
        <f t="shared" si="5"/>
        <v/>
      </c>
      <c r="BE19" s="164"/>
      <c r="BF19" s="166"/>
      <c r="BH19" s="146">
        <f t="shared" si="9"/>
        <v>0</v>
      </c>
      <c r="BI19" s="145"/>
      <c r="BJ19" s="145"/>
      <c r="BK19" s="146" t="str">
        <f t="shared" si="10"/>
        <v/>
      </c>
    </row>
    <row r="20" spans="1:66" ht="17.25" customHeight="1">
      <c r="A20" s="180" t="s">
        <v>49</v>
      </c>
      <c r="B20" s="181"/>
      <c r="C20" s="181"/>
      <c r="D20" s="181"/>
      <c r="E20" s="181"/>
      <c r="F20" s="181"/>
      <c r="G20" s="182"/>
      <c r="H20" s="182"/>
      <c r="I20" s="182"/>
      <c r="J20" s="182"/>
      <c r="K20" s="182"/>
      <c r="L20" s="182"/>
      <c r="M20" s="182"/>
      <c r="N20" s="182"/>
      <c r="O20" s="182"/>
      <c r="P20" s="182"/>
      <c r="Q20" s="182"/>
      <c r="R20" s="183"/>
      <c r="S20" s="7" t="str">
        <f t="shared" si="2"/>
        <v/>
      </c>
      <c r="T20" s="9" t="str">
        <f t="shared" si="2"/>
        <v/>
      </c>
      <c r="U20" s="9" t="str">
        <f t="shared" si="2"/>
        <v/>
      </c>
      <c r="V20" s="9" t="str">
        <f t="shared" si="2"/>
        <v/>
      </c>
      <c r="W20" s="9" t="str">
        <f t="shared" si="2"/>
        <v/>
      </c>
      <c r="X20" s="9" t="str">
        <f t="shared" si="2"/>
        <v/>
      </c>
      <c r="Y20" s="10" t="str">
        <f t="shared" si="2"/>
        <v/>
      </c>
      <c r="Z20" s="7" t="str">
        <f t="shared" si="2"/>
        <v/>
      </c>
      <c r="AA20" s="9" t="str">
        <f t="shared" si="2"/>
        <v/>
      </c>
      <c r="AB20" s="9" t="str">
        <f t="shared" si="2"/>
        <v/>
      </c>
      <c r="AC20" s="9" t="str">
        <f t="shared" si="3"/>
        <v/>
      </c>
      <c r="AD20" s="9" t="str">
        <f t="shared" si="3"/>
        <v/>
      </c>
      <c r="AE20" s="9" t="str">
        <f t="shared" si="3"/>
        <v/>
      </c>
      <c r="AF20" s="10" t="str">
        <f t="shared" si="3"/>
        <v/>
      </c>
      <c r="AG20" s="7" t="str">
        <f t="shared" si="3"/>
        <v/>
      </c>
      <c r="AH20" s="9" t="str">
        <f t="shared" si="3"/>
        <v/>
      </c>
      <c r="AI20" s="9" t="str">
        <f t="shared" si="3"/>
        <v/>
      </c>
      <c r="AJ20" s="9" t="str">
        <f t="shared" si="3"/>
        <v/>
      </c>
      <c r="AK20" s="9" t="str">
        <f t="shared" si="3"/>
        <v/>
      </c>
      <c r="AL20" s="9" t="str">
        <f t="shared" si="3"/>
        <v/>
      </c>
      <c r="AM20" s="10" t="str">
        <f t="shared" si="4"/>
        <v/>
      </c>
      <c r="AN20" s="7" t="str">
        <f t="shared" si="4"/>
        <v/>
      </c>
      <c r="AO20" s="9" t="str">
        <f t="shared" si="4"/>
        <v/>
      </c>
      <c r="AP20" s="9" t="str">
        <f t="shared" si="4"/>
        <v/>
      </c>
      <c r="AQ20" s="9" t="str">
        <f t="shared" si="4"/>
        <v/>
      </c>
      <c r="AR20" s="9" t="str">
        <f t="shared" si="4"/>
        <v/>
      </c>
      <c r="AS20" s="9" t="str">
        <f t="shared" si="4"/>
        <v/>
      </c>
      <c r="AT20" s="10" t="str">
        <f t="shared" si="4"/>
        <v/>
      </c>
      <c r="AU20" s="184" t="str">
        <f t="shared" si="6"/>
        <v/>
      </c>
      <c r="AV20" s="184"/>
      <c r="AW20" s="185"/>
      <c r="AX20" s="163">
        <f>SUM(AX13:AZ19)</f>
        <v>0</v>
      </c>
      <c r="AY20" s="164"/>
      <c r="AZ20" s="165"/>
      <c r="BA20" s="163">
        <f>SUM(BA13:BC19)</f>
        <v>0</v>
      </c>
      <c r="BB20" s="164"/>
      <c r="BC20" s="165"/>
      <c r="BD20" s="163" t="str">
        <f>IF(AX20=0,"",ROUNDDOWN(AX20/$AU$23,1))</f>
        <v/>
      </c>
      <c r="BE20" s="164"/>
      <c r="BF20" s="166"/>
      <c r="BH20" s="146">
        <f t="shared" si="9"/>
        <v>0</v>
      </c>
      <c r="BI20" s="145"/>
      <c r="BJ20" s="145"/>
      <c r="BK20" s="146" t="str">
        <f t="shared" si="10"/>
        <v/>
      </c>
    </row>
    <row r="21" spans="1:66" ht="17.25" customHeight="1">
      <c r="A21" s="180" t="s">
        <v>15</v>
      </c>
      <c r="B21" s="181"/>
      <c r="C21" s="181"/>
      <c r="D21" s="181"/>
      <c r="E21" s="181"/>
      <c r="F21" s="181"/>
      <c r="G21" s="182"/>
      <c r="H21" s="182"/>
      <c r="I21" s="182"/>
      <c r="J21" s="182"/>
      <c r="K21" s="182"/>
      <c r="L21" s="182"/>
      <c r="M21" s="182"/>
      <c r="N21" s="182"/>
      <c r="O21" s="182"/>
      <c r="P21" s="182"/>
      <c r="Q21" s="182"/>
      <c r="R21" s="183"/>
      <c r="S21" s="7" t="str">
        <f t="shared" si="2"/>
        <v/>
      </c>
      <c r="T21" s="9" t="str">
        <f t="shared" si="2"/>
        <v/>
      </c>
      <c r="U21" s="9" t="str">
        <f t="shared" si="2"/>
        <v/>
      </c>
      <c r="V21" s="9" t="str">
        <f t="shared" si="2"/>
        <v/>
      </c>
      <c r="W21" s="9" t="str">
        <f t="shared" si="2"/>
        <v/>
      </c>
      <c r="X21" s="9" t="str">
        <f t="shared" si="2"/>
        <v/>
      </c>
      <c r="Y21" s="10" t="str">
        <f t="shared" si="2"/>
        <v/>
      </c>
      <c r="Z21" s="7" t="str">
        <f t="shared" si="2"/>
        <v/>
      </c>
      <c r="AA21" s="9" t="str">
        <f t="shared" si="2"/>
        <v/>
      </c>
      <c r="AB21" s="9" t="str">
        <f t="shared" si="2"/>
        <v/>
      </c>
      <c r="AC21" s="9" t="str">
        <f t="shared" si="3"/>
        <v/>
      </c>
      <c r="AD21" s="9" t="str">
        <f t="shared" si="3"/>
        <v/>
      </c>
      <c r="AE21" s="9" t="str">
        <f t="shared" si="3"/>
        <v/>
      </c>
      <c r="AF21" s="10" t="str">
        <f t="shared" si="3"/>
        <v/>
      </c>
      <c r="AG21" s="7" t="str">
        <f t="shared" si="3"/>
        <v/>
      </c>
      <c r="AH21" s="9" t="str">
        <f t="shared" si="3"/>
        <v/>
      </c>
      <c r="AI21" s="9" t="str">
        <f t="shared" si="3"/>
        <v/>
      </c>
      <c r="AJ21" s="9" t="str">
        <f t="shared" si="3"/>
        <v/>
      </c>
      <c r="AK21" s="9" t="str">
        <f t="shared" si="3"/>
        <v/>
      </c>
      <c r="AL21" s="9" t="str">
        <f t="shared" si="3"/>
        <v/>
      </c>
      <c r="AM21" s="10" t="str">
        <f t="shared" si="4"/>
        <v/>
      </c>
      <c r="AN21" s="7" t="str">
        <f t="shared" si="4"/>
        <v/>
      </c>
      <c r="AO21" s="9" t="str">
        <f t="shared" si="4"/>
        <v/>
      </c>
      <c r="AP21" s="9" t="str">
        <f t="shared" si="4"/>
        <v/>
      </c>
      <c r="AQ21" s="9" t="str">
        <f t="shared" si="4"/>
        <v/>
      </c>
      <c r="AR21" s="9" t="str">
        <f t="shared" si="4"/>
        <v/>
      </c>
      <c r="AS21" s="9" t="str">
        <f t="shared" si="4"/>
        <v/>
      </c>
      <c r="AT21" s="10" t="str">
        <f t="shared" si="4"/>
        <v/>
      </c>
      <c r="AU21" s="184" t="str">
        <f t="shared" si="6"/>
        <v/>
      </c>
      <c r="AV21" s="184"/>
      <c r="AW21" s="185"/>
      <c r="AX21" s="163" t="str">
        <f>IF($AU21="","",ROUNDDOWN($AU21/4,1))</f>
        <v/>
      </c>
      <c r="AY21" s="164"/>
      <c r="AZ21" s="165"/>
      <c r="BA21" s="163" t="str">
        <f>IF($AU21="","",$BA$23)</f>
        <v/>
      </c>
      <c r="BB21" s="164"/>
      <c r="BC21" s="165"/>
      <c r="BD21" s="163" t="str">
        <f t="shared" si="5"/>
        <v/>
      </c>
      <c r="BE21" s="164"/>
      <c r="BF21" s="166"/>
      <c r="BH21" s="146">
        <f t="shared" si="9"/>
        <v>0</v>
      </c>
      <c r="BI21" s="145"/>
      <c r="BJ21" s="145"/>
      <c r="BK21" s="146" t="str">
        <f t="shared" si="10"/>
        <v/>
      </c>
    </row>
    <row r="22" spans="1:66" ht="17.25" customHeight="1" thickBot="1">
      <c r="A22" s="180"/>
      <c r="B22" s="181"/>
      <c r="C22" s="181"/>
      <c r="D22" s="181"/>
      <c r="E22" s="181"/>
      <c r="F22" s="181"/>
      <c r="G22" s="182"/>
      <c r="H22" s="182"/>
      <c r="I22" s="182"/>
      <c r="J22" s="182"/>
      <c r="K22" s="182"/>
      <c r="L22" s="182"/>
      <c r="M22" s="182"/>
      <c r="N22" s="182"/>
      <c r="O22" s="182"/>
      <c r="P22" s="182"/>
      <c r="Q22" s="182"/>
      <c r="R22" s="183"/>
      <c r="S22" s="7" t="str">
        <f t="shared" si="2"/>
        <v/>
      </c>
      <c r="T22" s="9" t="str">
        <f t="shared" si="2"/>
        <v/>
      </c>
      <c r="U22" s="9" t="str">
        <f t="shared" si="2"/>
        <v/>
      </c>
      <c r="V22" s="9" t="str">
        <f t="shared" si="2"/>
        <v/>
      </c>
      <c r="W22" s="9" t="str">
        <f t="shared" si="2"/>
        <v/>
      </c>
      <c r="X22" s="9" t="str">
        <f t="shared" si="2"/>
        <v/>
      </c>
      <c r="Y22" s="10" t="str">
        <f t="shared" si="2"/>
        <v/>
      </c>
      <c r="Z22" s="7" t="str">
        <f t="shared" si="2"/>
        <v/>
      </c>
      <c r="AA22" s="9" t="str">
        <f t="shared" si="2"/>
        <v/>
      </c>
      <c r="AB22" s="9" t="str">
        <f t="shared" si="2"/>
        <v/>
      </c>
      <c r="AC22" s="9" t="str">
        <f t="shared" si="3"/>
        <v/>
      </c>
      <c r="AD22" s="9" t="str">
        <f t="shared" si="3"/>
        <v/>
      </c>
      <c r="AE22" s="9" t="str">
        <f t="shared" si="3"/>
        <v/>
      </c>
      <c r="AF22" s="10" t="str">
        <f t="shared" si="3"/>
        <v/>
      </c>
      <c r="AG22" s="7" t="str">
        <f t="shared" si="3"/>
        <v/>
      </c>
      <c r="AH22" s="9" t="str">
        <f t="shared" si="3"/>
        <v/>
      </c>
      <c r="AI22" s="9" t="str">
        <f t="shared" si="3"/>
        <v/>
      </c>
      <c r="AJ22" s="9" t="str">
        <f t="shared" si="3"/>
        <v/>
      </c>
      <c r="AK22" s="9" t="str">
        <f t="shared" si="3"/>
        <v/>
      </c>
      <c r="AL22" s="9" t="str">
        <f t="shared" si="3"/>
        <v/>
      </c>
      <c r="AM22" s="10" t="str">
        <f t="shared" si="4"/>
        <v/>
      </c>
      <c r="AN22" s="7" t="str">
        <f t="shared" si="4"/>
        <v/>
      </c>
      <c r="AO22" s="9" t="str">
        <f t="shared" si="4"/>
        <v/>
      </c>
      <c r="AP22" s="9" t="str">
        <f t="shared" si="4"/>
        <v/>
      </c>
      <c r="AQ22" s="9" t="str">
        <f t="shared" si="4"/>
        <v/>
      </c>
      <c r="AR22" s="9" t="str">
        <f t="shared" si="4"/>
        <v/>
      </c>
      <c r="AS22" s="9" t="str">
        <f t="shared" si="4"/>
        <v/>
      </c>
      <c r="AT22" s="10" t="str">
        <f t="shared" si="4"/>
        <v/>
      </c>
      <c r="AU22" s="184" t="str">
        <f t="shared" si="6"/>
        <v/>
      </c>
      <c r="AV22" s="184"/>
      <c r="AW22" s="185"/>
      <c r="AX22" s="163" t="str">
        <f t="shared" si="7"/>
        <v/>
      </c>
      <c r="AY22" s="164"/>
      <c r="AZ22" s="165"/>
      <c r="BA22" s="163" t="str">
        <f t="shared" ref="BA22" si="11">IF($AU22="","",ROUNDDOWN($AU22/4,1))</f>
        <v/>
      </c>
      <c r="BB22" s="164"/>
      <c r="BC22" s="165"/>
      <c r="BD22" s="163" t="str">
        <f>IF(BA22="","",ROUNDDOWN(BA22/$AU$23,1))</f>
        <v/>
      </c>
      <c r="BE22" s="164"/>
      <c r="BF22" s="166"/>
      <c r="BH22" s="146">
        <f t="shared" si="9"/>
        <v>0</v>
      </c>
      <c r="BI22" s="145"/>
      <c r="BJ22" s="145"/>
      <c r="BK22" s="146" t="str">
        <f t="shared" si="10"/>
        <v/>
      </c>
    </row>
    <row r="23" spans="1:66" ht="21" customHeight="1" thickBot="1">
      <c r="A23" s="214" t="s">
        <v>22</v>
      </c>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c r="AN23" s="215"/>
      <c r="AO23" s="215"/>
      <c r="AP23" s="215"/>
      <c r="AQ23" s="215"/>
      <c r="AR23" s="215"/>
      <c r="AS23" s="215"/>
      <c r="AT23" s="216"/>
      <c r="AU23" s="220">
        <f>COUNT($S$24:$AT$24)*7/4</f>
        <v>0</v>
      </c>
      <c r="AV23" s="194"/>
      <c r="AW23" s="194"/>
      <c r="AX23" s="194"/>
      <c r="AY23" s="194"/>
      <c r="AZ23" s="194"/>
      <c r="BA23" s="220"/>
      <c r="BB23" s="194"/>
      <c r="BC23" s="194"/>
      <c r="BD23" s="194"/>
      <c r="BE23" s="194"/>
      <c r="BF23" s="221"/>
    </row>
    <row r="24" spans="1:66" ht="21" customHeight="1" thickBot="1">
      <c r="A24" s="233" t="s">
        <v>16</v>
      </c>
      <c r="B24" s="208"/>
      <c r="C24" s="208"/>
      <c r="D24" s="208"/>
      <c r="E24" s="208"/>
      <c r="F24" s="208"/>
      <c r="G24" s="208"/>
      <c r="H24" s="208"/>
      <c r="I24" s="208"/>
      <c r="J24" s="208"/>
      <c r="K24" s="208"/>
      <c r="L24" s="208"/>
      <c r="M24" s="208"/>
      <c r="N24" s="208"/>
      <c r="O24" s="208"/>
      <c r="P24" s="208"/>
      <c r="Q24" s="208"/>
      <c r="R24" s="234"/>
      <c r="S24" s="12" t="str">
        <f t="shared" ref="S24:AT24" si="12">IF(S$10="","",$BL$25)</f>
        <v/>
      </c>
      <c r="T24" s="13" t="str">
        <f t="shared" si="12"/>
        <v/>
      </c>
      <c r="U24" s="13" t="str">
        <f t="shared" si="12"/>
        <v/>
      </c>
      <c r="V24" s="13" t="str">
        <f t="shared" si="12"/>
        <v/>
      </c>
      <c r="W24" s="13" t="str">
        <f t="shared" si="12"/>
        <v/>
      </c>
      <c r="X24" s="13" t="str">
        <f t="shared" si="12"/>
        <v/>
      </c>
      <c r="Y24" s="15" t="str">
        <f t="shared" si="12"/>
        <v/>
      </c>
      <c r="Z24" s="12" t="str">
        <f t="shared" si="12"/>
        <v/>
      </c>
      <c r="AA24" s="13" t="str">
        <f t="shared" si="12"/>
        <v/>
      </c>
      <c r="AB24" s="13" t="str">
        <f t="shared" si="12"/>
        <v/>
      </c>
      <c r="AC24" s="13" t="str">
        <f t="shared" si="12"/>
        <v/>
      </c>
      <c r="AD24" s="13" t="str">
        <f t="shared" si="12"/>
        <v/>
      </c>
      <c r="AE24" s="13" t="str">
        <f t="shared" si="12"/>
        <v/>
      </c>
      <c r="AF24" s="15" t="str">
        <f t="shared" si="12"/>
        <v/>
      </c>
      <c r="AG24" s="12" t="str">
        <f t="shared" si="12"/>
        <v/>
      </c>
      <c r="AH24" s="13" t="str">
        <f t="shared" si="12"/>
        <v/>
      </c>
      <c r="AI24" s="13" t="str">
        <f t="shared" si="12"/>
        <v/>
      </c>
      <c r="AJ24" s="13" t="str">
        <f t="shared" si="12"/>
        <v/>
      </c>
      <c r="AK24" s="13" t="str">
        <f t="shared" si="12"/>
        <v/>
      </c>
      <c r="AL24" s="13" t="str">
        <f t="shared" si="12"/>
        <v/>
      </c>
      <c r="AM24" s="15" t="str">
        <f t="shared" si="12"/>
        <v/>
      </c>
      <c r="AN24" s="12" t="str">
        <f t="shared" si="12"/>
        <v/>
      </c>
      <c r="AO24" s="13" t="str">
        <f t="shared" si="12"/>
        <v/>
      </c>
      <c r="AP24" s="13" t="str">
        <f t="shared" si="12"/>
        <v/>
      </c>
      <c r="AQ24" s="13" t="str">
        <f t="shared" si="12"/>
        <v/>
      </c>
      <c r="AR24" s="13" t="str">
        <f t="shared" si="12"/>
        <v/>
      </c>
      <c r="AS24" s="13" t="str">
        <f t="shared" si="12"/>
        <v/>
      </c>
      <c r="AT24" s="15" t="str">
        <f t="shared" si="12"/>
        <v/>
      </c>
      <c r="AU24" s="177">
        <f>SUM(S24:AT24)</f>
        <v>0</v>
      </c>
      <c r="AV24" s="222"/>
      <c r="AW24" s="223" t="s">
        <v>120</v>
      </c>
      <c r="AX24" s="223"/>
      <c r="AY24" s="223"/>
      <c r="AZ24" s="223"/>
      <c r="BA24" s="217" t="s">
        <v>119</v>
      </c>
      <c r="BB24" s="218"/>
      <c r="BC24" s="218"/>
      <c r="BD24" s="218"/>
      <c r="BE24" s="218"/>
      <c r="BF24" s="219"/>
      <c r="BH24" s="150" t="s">
        <v>176</v>
      </c>
      <c r="BI24" s="151"/>
      <c r="BJ24" s="151"/>
      <c r="BK24" s="151"/>
      <c r="BL24" s="151"/>
      <c r="BM24" s="151"/>
      <c r="BN24" s="152"/>
    </row>
    <row r="25" spans="1:66" customFormat="1" ht="21" customHeight="1">
      <c r="A25" s="23" t="s">
        <v>17</v>
      </c>
      <c r="B25" s="25"/>
      <c r="C25" s="25"/>
      <c r="D25" s="25"/>
      <c r="E25" s="25"/>
      <c r="F25" s="25"/>
      <c r="G25" s="25"/>
      <c r="H25" s="25"/>
      <c r="I25" s="25"/>
      <c r="J25" s="25"/>
      <c r="K25" s="25"/>
      <c r="L25" s="25"/>
      <c r="M25" s="25"/>
      <c r="N25" s="25"/>
      <c r="O25" s="25"/>
      <c r="P25" s="25"/>
      <c r="Q25" s="25"/>
      <c r="R25" s="25"/>
      <c r="S25" s="71">
        <f>DATE($BV$1,$BV$2,COLUMN()-18)</f>
        <v>44287</v>
      </c>
      <c r="T25" s="71">
        <f t="shared" ref="T25:AT25" si="13">DATE($BV$1,$BV$2,COLUMN()-18)</f>
        <v>44288</v>
      </c>
      <c r="U25" s="71">
        <f t="shared" si="13"/>
        <v>44289</v>
      </c>
      <c r="V25" s="71">
        <f t="shared" si="13"/>
        <v>44290</v>
      </c>
      <c r="W25" s="71">
        <f t="shared" si="13"/>
        <v>44291</v>
      </c>
      <c r="X25" s="71">
        <f t="shared" si="13"/>
        <v>44292</v>
      </c>
      <c r="Y25" s="71">
        <f t="shared" si="13"/>
        <v>44293</v>
      </c>
      <c r="Z25" s="71">
        <f t="shared" si="13"/>
        <v>44294</v>
      </c>
      <c r="AA25" s="71">
        <f t="shared" si="13"/>
        <v>44295</v>
      </c>
      <c r="AB25" s="71">
        <f t="shared" si="13"/>
        <v>44296</v>
      </c>
      <c r="AC25" s="71">
        <f t="shared" si="13"/>
        <v>44297</v>
      </c>
      <c r="AD25" s="71">
        <f t="shared" si="13"/>
        <v>44298</v>
      </c>
      <c r="AE25" s="71">
        <f t="shared" si="13"/>
        <v>44299</v>
      </c>
      <c r="AF25" s="71">
        <f t="shared" si="13"/>
        <v>44300</v>
      </c>
      <c r="AG25" s="71">
        <f t="shared" si="13"/>
        <v>44301</v>
      </c>
      <c r="AH25" s="71">
        <f t="shared" si="13"/>
        <v>44302</v>
      </c>
      <c r="AI25" s="71">
        <f t="shared" si="13"/>
        <v>44303</v>
      </c>
      <c r="AJ25" s="71">
        <f t="shared" si="13"/>
        <v>44304</v>
      </c>
      <c r="AK25" s="71">
        <f t="shared" si="13"/>
        <v>44305</v>
      </c>
      <c r="AL25" s="71">
        <f t="shared" si="13"/>
        <v>44306</v>
      </c>
      <c r="AM25" s="71">
        <f t="shared" si="13"/>
        <v>44307</v>
      </c>
      <c r="AN25" s="71">
        <f t="shared" si="13"/>
        <v>44308</v>
      </c>
      <c r="AO25" s="71">
        <f t="shared" si="13"/>
        <v>44309</v>
      </c>
      <c r="AP25" s="71">
        <f t="shared" si="13"/>
        <v>44310</v>
      </c>
      <c r="AQ25" s="71">
        <f t="shared" si="13"/>
        <v>44311</v>
      </c>
      <c r="AR25" s="71">
        <f t="shared" si="13"/>
        <v>44312</v>
      </c>
      <c r="AS25" s="71">
        <f t="shared" si="13"/>
        <v>44313</v>
      </c>
      <c r="AT25" s="71">
        <f t="shared" si="13"/>
        <v>44314</v>
      </c>
      <c r="AU25" s="25"/>
      <c r="AV25" s="25"/>
      <c r="AW25" s="25"/>
      <c r="AX25" s="25"/>
      <c r="AY25" s="25"/>
      <c r="AZ25" s="25"/>
      <c r="BA25" s="25"/>
      <c r="BB25" s="25"/>
      <c r="BC25" s="25"/>
      <c r="BD25" s="25"/>
      <c r="BE25" s="25"/>
      <c r="BF25" s="26"/>
      <c r="BH25" s="153" t="s">
        <v>177</v>
      </c>
      <c r="BI25" s="154"/>
      <c r="BJ25" s="154"/>
      <c r="BK25" s="154"/>
      <c r="BL25" s="148">
        <v>5</v>
      </c>
      <c r="BM25" s="154" t="s">
        <v>175</v>
      </c>
      <c r="BN25" s="157"/>
    </row>
    <row r="26" spans="1:66" customFormat="1" ht="21" customHeight="1">
      <c r="A26" s="27"/>
      <c r="B26" s="24" t="s">
        <v>70</v>
      </c>
      <c r="C26" s="24"/>
      <c r="D26" s="24"/>
      <c r="E26" s="24"/>
      <c r="F26" s="24"/>
      <c r="G26" s="24"/>
      <c r="H26" s="24" t="s">
        <v>50</v>
      </c>
      <c r="I26" s="24" t="s">
        <v>86</v>
      </c>
      <c r="J26" s="24"/>
      <c r="K26" s="24"/>
      <c r="L26" s="24"/>
      <c r="M26" s="24"/>
      <c r="N26" s="24">
        <v>7</v>
      </c>
      <c r="O26" s="24" t="s">
        <v>121</v>
      </c>
      <c r="P26" s="24"/>
      <c r="Q26" s="1"/>
      <c r="R26" s="24" t="s">
        <v>52</v>
      </c>
      <c r="S26" s="24" t="s">
        <v>72</v>
      </c>
      <c r="T26" s="24"/>
      <c r="U26" s="24"/>
      <c r="V26" s="24"/>
      <c r="W26" s="24">
        <v>4</v>
      </c>
      <c r="X26" s="24" t="s">
        <v>121</v>
      </c>
      <c r="Y26" s="24"/>
      <c r="Z26" s="24"/>
      <c r="AA26" s="24" t="s">
        <v>53</v>
      </c>
      <c r="AB26" s="24" t="s">
        <v>87</v>
      </c>
      <c r="AC26" s="24"/>
      <c r="AD26" s="24"/>
      <c r="AE26" s="24"/>
      <c r="AF26" s="24">
        <v>7</v>
      </c>
      <c r="AG26" s="24" t="s">
        <v>121</v>
      </c>
      <c r="AH26" s="24"/>
      <c r="AI26" s="24"/>
      <c r="AJ26" s="24" t="s">
        <v>55</v>
      </c>
      <c r="AK26" s="24" t="s">
        <v>75</v>
      </c>
      <c r="AL26" s="24"/>
      <c r="AM26" s="24"/>
      <c r="AN26" s="24"/>
      <c r="AO26" s="24">
        <v>6</v>
      </c>
      <c r="AP26" s="24" t="s">
        <v>121</v>
      </c>
      <c r="AQ26" s="24"/>
      <c r="AR26" s="24"/>
      <c r="AS26" s="24" t="s">
        <v>140</v>
      </c>
      <c r="AT26" s="24" t="s">
        <v>141</v>
      </c>
      <c r="AU26" s="24"/>
      <c r="AV26" s="24"/>
      <c r="AW26" s="24"/>
      <c r="AX26" s="24"/>
      <c r="AY26" s="24">
        <v>5</v>
      </c>
      <c r="AZ26" s="24" t="s">
        <v>121</v>
      </c>
      <c r="BA26" s="24"/>
      <c r="BB26" s="24"/>
      <c r="BC26" s="24"/>
      <c r="BD26" s="24"/>
      <c r="BE26" s="24"/>
      <c r="BF26" s="28"/>
    </row>
    <row r="27" spans="1:66" customFormat="1" ht="21" customHeight="1" thickBot="1">
      <c r="A27" s="29"/>
      <c r="B27" s="30"/>
      <c r="C27" s="30"/>
      <c r="D27" s="30"/>
      <c r="E27" s="30"/>
      <c r="F27" s="30"/>
      <c r="G27" s="30"/>
      <c r="H27" s="30" t="s">
        <v>142</v>
      </c>
      <c r="I27" s="30" t="s">
        <v>143</v>
      </c>
      <c r="J27" s="30"/>
      <c r="K27" s="30"/>
      <c r="L27" s="30"/>
      <c r="M27" s="30"/>
      <c r="N27" s="30">
        <v>2</v>
      </c>
      <c r="O27" s="30" t="s">
        <v>121</v>
      </c>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1"/>
    </row>
    <row r="28" spans="1:66" ht="28.5" customHeight="1">
      <c r="A28" s="176" t="s">
        <v>18</v>
      </c>
      <c r="B28" s="176"/>
      <c r="C28" s="237" t="s">
        <v>69</v>
      </c>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row>
    <row r="29" spans="1:66">
      <c r="A29" s="17"/>
      <c r="B29" s="17"/>
      <c r="C29" s="205" t="s">
        <v>24</v>
      </c>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row>
    <row r="30" spans="1:66" ht="27.75" customHeight="1">
      <c r="A30" s="18"/>
      <c r="B30" s="18"/>
      <c r="C30" s="236" t="s">
        <v>57</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row>
    <row r="31" spans="1:66" ht="29.25" customHeight="1">
      <c r="A31" s="16"/>
      <c r="B31" s="16"/>
      <c r="C31" s="203" t="s">
        <v>56</v>
      </c>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row>
    <row r="32" spans="1:66" ht="42.75" customHeight="1">
      <c r="A32" s="16"/>
      <c r="B32" s="16"/>
      <c r="C32" s="203" t="s">
        <v>54</v>
      </c>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row>
    <row r="33" spans="1:58">
      <c r="A33" s="17"/>
      <c r="B33" s="17"/>
      <c r="C33" s="205" t="s">
        <v>61</v>
      </c>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row>
    <row r="34" spans="1:58">
      <c r="A34" s="17"/>
      <c r="B34" s="17"/>
      <c r="C34" s="20"/>
      <c r="D34" s="20"/>
      <c r="E34" s="20" t="s">
        <v>27</v>
      </c>
      <c r="F34" s="20"/>
      <c r="G34" s="20"/>
      <c r="H34" s="20"/>
      <c r="I34" s="20"/>
      <c r="J34" s="20" t="s">
        <v>23</v>
      </c>
      <c r="K34" s="20"/>
      <c r="L34" s="20"/>
      <c r="M34" s="20"/>
      <c r="N34" s="20"/>
      <c r="O34" s="20"/>
      <c r="P34" s="20"/>
      <c r="Q34" s="20"/>
      <c r="R34" s="20"/>
      <c r="S34" s="20"/>
      <c r="T34" s="20"/>
      <c r="U34" s="20"/>
      <c r="V34" s="20"/>
      <c r="W34" s="20"/>
      <c r="X34" s="20" t="s">
        <v>58</v>
      </c>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row>
    <row r="35" spans="1:58" ht="28.5" customHeight="1">
      <c r="A35" s="17"/>
      <c r="B35" s="17"/>
      <c r="C35" s="20"/>
      <c r="D35" s="20"/>
      <c r="E35" s="203" t="s">
        <v>62</v>
      </c>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row>
    <row r="36" spans="1:58" ht="16.5" customHeight="1">
      <c r="A36" s="17"/>
      <c r="B36" s="17"/>
      <c r="C36" s="235" t="s">
        <v>59</v>
      </c>
      <c r="D36" s="235"/>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row>
    <row r="37" spans="1:58" ht="28.5" customHeight="1">
      <c r="A37" s="17"/>
      <c r="B37" s="17"/>
      <c r="C37" s="203" t="s">
        <v>65</v>
      </c>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row>
    <row r="38" spans="1:58" ht="28.5" customHeight="1">
      <c r="A38" s="16"/>
      <c r="B38" s="16"/>
      <c r="C38" s="232" t="s">
        <v>60</v>
      </c>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row>
  </sheetData>
  <sheetProtection sheet="1" objects="1" scenarios="1"/>
  <mergeCells count="149">
    <mergeCell ref="A2:AH2"/>
    <mergeCell ref="AJ2:AK2"/>
    <mergeCell ref="AM2:AN2"/>
    <mergeCell ref="A4:R4"/>
    <mergeCell ref="S4:AE4"/>
    <mergeCell ref="AF4:AM4"/>
    <mergeCell ref="AN4:BF4"/>
    <mergeCell ref="AW5:AY5"/>
    <mergeCell ref="AZ5:BB5"/>
    <mergeCell ref="BC5:BF5"/>
    <mergeCell ref="A6:R6"/>
    <mergeCell ref="S6:AE6"/>
    <mergeCell ref="AF6:AM6"/>
    <mergeCell ref="AN6:BF6"/>
    <mergeCell ref="A5:G5"/>
    <mergeCell ref="H5:R5"/>
    <mergeCell ref="S5:Z5"/>
    <mergeCell ref="AA5:AJ5"/>
    <mergeCell ref="AK5:AS5"/>
    <mergeCell ref="AT5:AV5"/>
    <mergeCell ref="AN7:AT7"/>
    <mergeCell ref="AU7:AW9"/>
    <mergeCell ref="AX7:AZ9"/>
    <mergeCell ref="BA7:BC9"/>
    <mergeCell ref="BD7:BF9"/>
    <mergeCell ref="A10:F10"/>
    <mergeCell ref="G10:K10"/>
    <mergeCell ref="L10:R10"/>
    <mergeCell ref="AU10:AW10"/>
    <mergeCell ref="AX10:AZ10"/>
    <mergeCell ref="A7:F9"/>
    <mergeCell ref="G7:K9"/>
    <mergeCell ref="L7:R9"/>
    <mergeCell ref="S7:Y7"/>
    <mergeCell ref="Z7:AF7"/>
    <mergeCell ref="AG7:AM7"/>
    <mergeCell ref="BA10:BC10"/>
    <mergeCell ref="BD10:BF10"/>
    <mergeCell ref="BO10:BR10"/>
    <mergeCell ref="A11:F11"/>
    <mergeCell ref="G11:K11"/>
    <mergeCell ref="L11:R11"/>
    <mergeCell ref="AU11:AW11"/>
    <mergeCell ref="AX11:AZ11"/>
    <mergeCell ref="BA11:BC11"/>
    <mergeCell ref="BD11:BF11"/>
    <mergeCell ref="BD12:BF12"/>
    <mergeCell ref="A13:F13"/>
    <mergeCell ref="G13:K13"/>
    <mergeCell ref="L13:R13"/>
    <mergeCell ref="AU13:AW13"/>
    <mergeCell ref="AX13:AZ13"/>
    <mergeCell ref="BA13:BC13"/>
    <mergeCell ref="BD13:BF13"/>
    <mergeCell ref="A12:F12"/>
    <mergeCell ref="G12:K12"/>
    <mergeCell ref="L12:R12"/>
    <mergeCell ref="AU12:AW12"/>
    <mergeCell ref="AX12:AZ12"/>
    <mergeCell ref="BA12:BC12"/>
    <mergeCell ref="BD14:BF14"/>
    <mergeCell ref="A15:F15"/>
    <mergeCell ref="G15:K15"/>
    <mergeCell ref="L15:R15"/>
    <mergeCell ref="AU15:AW15"/>
    <mergeCell ref="AX15:AZ15"/>
    <mergeCell ref="BA15:BC15"/>
    <mergeCell ref="BD15:BF15"/>
    <mergeCell ref="A14:F14"/>
    <mergeCell ref="G14:K14"/>
    <mergeCell ref="L14:R14"/>
    <mergeCell ref="AU14:AW14"/>
    <mergeCell ref="AX14:AZ14"/>
    <mergeCell ref="BA14:BC14"/>
    <mergeCell ref="BD16:BF16"/>
    <mergeCell ref="A17:F17"/>
    <mergeCell ref="G17:K17"/>
    <mergeCell ref="L17:R17"/>
    <mergeCell ref="AU17:AW17"/>
    <mergeCell ref="AX17:AZ17"/>
    <mergeCell ref="BA17:BC17"/>
    <mergeCell ref="BD17:BF17"/>
    <mergeCell ref="A16:F16"/>
    <mergeCell ref="G16:K16"/>
    <mergeCell ref="L16:R16"/>
    <mergeCell ref="AU16:AW16"/>
    <mergeCell ref="AX16:AZ16"/>
    <mergeCell ref="BA16:BC16"/>
    <mergeCell ref="BD18:BF18"/>
    <mergeCell ref="A19:F19"/>
    <mergeCell ref="G19:K19"/>
    <mergeCell ref="L19:R19"/>
    <mergeCell ref="AU19:AW19"/>
    <mergeCell ref="AX19:AZ19"/>
    <mergeCell ref="BA19:BC19"/>
    <mergeCell ref="BD19:BF19"/>
    <mergeCell ref="A18:F18"/>
    <mergeCell ref="G18:K18"/>
    <mergeCell ref="L18:R18"/>
    <mergeCell ref="AU18:AW18"/>
    <mergeCell ref="AX18:AZ18"/>
    <mergeCell ref="BA18:BC18"/>
    <mergeCell ref="A21:F21"/>
    <mergeCell ref="G21:K21"/>
    <mergeCell ref="L21:R21"/>
    <mergeCell ref="AU21:AW21"/>
    <mergeCell ref="AX21:AZ21"/>
    <mergeCell ref="BA21:BC21"/>
    <mergeCell ref="BD21:BF21"/>
    <mergeCell ref="A20:F20"/>
    <mergeCell ref="G20:K20"/>
    <mergeCell ref="L20:R20"/>
    <mergeCell ref="AU20:AW20"/>
    <mergeCell ref="AX20:AZ20"/>
    <mergeCell ref="BA20:BC20"/>
    <mergeCell ref="E35:BF35"/>
    <mergeCell ref="C36:BF36"/>
    <mergeCell ref="C37:BF37"/>
    <mergeCell ref="C38:BF38"/>
    <mergeCell ref="A28:B28"/>
    <mergeCell ref="C28:BF28"/>
    <mergeCell ref="C29:BF29"/>
    <mergeCell ref="C30:BF30"/>
    <mergeCell ref="C31:BF31"/>
    <mergeCell ref="C32:BF32"/>
    <mergeCell ref="BH7:BH9"/>
    <mergeCell ref="BI7:BI9"/>
    <mergeCell ref="BJ7:BJ9"/>
    <mergeCell ref="BH5:BH6"/>
    <mergeCell ref="BI5:BI6"/>
    <mergeCell ref="BJ5:BJ6"/>
    <mergeCell ref="BK5:BK6"/>
    <mergeCell ref="BK7:BK9"/>
    <mergeCell ref="C33:BF33"/>
    <mergeCell ref="BD22:BF22"/>
    <mergeCell ref="A23:AT23"/>
    <mergeCell ref="A24:R24"/>
    <mergeCell ref="A22:F22"/>
    <mergeCell ref="G22:K22"/>
    <mergeCell ref="L22:R22"/>
    <mergeCell ref="AU22:AW22"/>
    <mergeCell ref="AX22:AZ22"/>
    <mergeCell ref="BA22:BC22"/>
    <mergeCell ref="BA24:BF24"/>
    <mergeCell ref="BA23:BF23"/>
    <mergeCell ref="AU23:AZ23"/>
    <mergeCell ref="AU24:AV24"/>
    <mergeCell ref="AW24:AZ24"/>
    <mergeCell ref="BD20:BF20"/>
  </mergeCells>
  <phoneticPr fontId="2"/>
  <printOptions horizontalCentered="1"/>
  <pageMargins left="0.39370078740157483" right="0.39370078740157483" top="0.39370078740157483" bottom="0.39370078740157483" header="0.39370078740157483" footer="0.39370078740157483"/>
  <pageSetup paperSize="9" scale="7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38"/>
  <sheetViews>
    <sheetView zoomScaleNormal="100" workbookViewId="0">
      <selection activeCell="AU17" sqref="AU17"/>
    </sheetView>
  </sheetViews>
  <sheetFormatPr defaultRowHeight="13.5"/>
  <cols>
    <col min="1" max="1" width="9" style="49"/>
    <col min="2" max="2" width="3.75" style="49" customWidth="1"/>
    <col min="3" max="3" width="9" style="49"/>
    <col min="4" max="31" width="3.375" style="49" customWidth="1"/>
    <col min="32" max="33" width="5.875" style="49" customWidth="1"/>
    <col min="34" max="54" width="2.625" style="49" customWidth="1"/>
    <col min="55" max="56" width="11.625" style="49" bestFit="1" customWidth="1"/>
    <col min="57" max="16384" width="9" style="49"/>
  </cols>
  <sheetData>
    <row r="1" spans="1:56" ht="14.25">
      <c r="A1" s="48" t="s">
        <v>93</v>
      </c>
      <c r="BC1" s="9" t="s">
        <v>80</v>
      </c>
      <c r="BD1" s="42">
        <v>2025</v>
      </c>
    </row>
    <row r="2" spans="1:56" ht="14.25">
      <c r="A2" s="48"/>
      <c r="BC2" s="9" t="s">
        <v>35</v>
      </c>
      <c r="BD2" s="42">
        <v>4</v>
      </c>
    </row>
    <row r="3" spans="1:56">
      <c r="B3" s="50"/>
      <c r="C3" s="50"/>
      <c r="D3" s="50"/>
      <c r="E3" s="50"/>
      <c r="F3" s="50"/>
      <c r="H3" s="50" t="s">
        <v>115</v>
      </c>
      <c r="I3" s="50"/>
      <c r="J3" s="50"/>
      <c r="K3" s="50"/>
      <c r="L3" s="50"/>
      <c r="S3" s="255" t="str">
        <f>IF($BD$1=2019,"R元","R"&amp;($BD$1-2018))</f>
        <v>R7</v>
      </c>
      <c r="T3" s="255"/>
      <c r="U3" s="64" t="s">
        <v>77</v>
      </c>
      <c r="V3" s="255">
        <f>BD2</f>
        <v>4</v>
      </c>
      <c r="W3" s="255"/>
      <c r="X3" s="64" t="s">
        <v>78</v>
      </c>
      <c r="Y3" s="64"/>
    </row>
    <row r="4" spans="1:56">
      <c r="A4" s="51"/>
      <c r="B4" s="51"/>
      <c r="C4" s="51"/>
      <c r="D4" s="51"/>
      <c r="E4" s="51"/>
      <c r="F4" s="51"/>
      <c r="G4" s="51"/>
      <c r="H4" s="51"/>
      <c r="I4" s="51"/>
      <c r="J4" s="51"/>
      <c r="K4" s="51"/>
      <c r="L4" s="51"/>
      <c r="BC4" s="47" t="s">
        <v>91</v>
      </c>
      <c r="BD4" s="47" t="s">
        <v>92</v>
      </c>
    </row>
    <row r="5" spans="1:56">
      <c r="R5" s="256" t="s">
        <v>94</v>
      </c>
      <c r="S5" s="256"/>
      <c r="T5" s="256"/>
      <c r="U5" s="256"/>
      <c r="V5" s="256"/>
      <c r="W5" s="256"/>
      <c r="X5" s="256"/>
      <c r="Y5" s="256"/>
      <c r="Z5" s="256"/>
      <c r="AA5" s="256"/>
      <c r="AB5" s="256"/>
      <c r="AC5" s="256"/>
      <c r="AD5" s="256"/>
      <c r="AE5" s="256"/>
      <c r="AF5" s="256"/>
      <c r="AG5" s="256"/>
      <c r="BC5" s="137">
        <v>44315</v>
      </c>
      <c r="BD5" s="137"/>
    </row>
    <row r="6" spans="1:56" ht="14.25" thickBot="1">
      <c r="A6" s="52"/>
      <c r="R6" s="257" t="s">
        <v>172</v>
      </c>
      <c r="S6" s="257"/>
      <c r="T6" s="257"/>
      <c r="U6" s="257"/>
      <c r="V6" s="257"/>
      <c r="W6" s="257"/>
      <c r="X6" s="257"/>
      <c r="Y6" s="257"/>
      <c r="Z6" s="257"/>
      <c r="AA6" s="257"/>
      <c r="AB6" s="257"/>
      <c r="AC6" s="257"/>
      <c r="AD6" s="257"/>
      <c r="AE6" s="257"/>
      <c r="AF6" s="257"/>
      <c r="AG6" s="257"/>
      <c r="BC6" s="137"/>
      <c r="BD6" s="137"/>
    </row>
    <row r="7" spans="1:56" ht="21.75" customHeight="1">
      <c r="A7" s="106"/>
      <c r="B7" s="258" t="s">
        <v>95</v>
      </c>
      <c r="C7" s="107"/>
      <c r="D7" s="261" t="s">
        <v>96</v>
      </c>
      <c r="E7" s="262"/>
      <c r="F7" s="262"/>
      <c r="G7" s="262"/>
      <c r="H7" s="262"/>
      <c r="I7" s="262"/>
      <c r="J7" s="263"/>
      <c r="K7" s="264" t="s">
        <v>97</v>
      </c>
      <c r="L7" s="264"/>
      <c r="M7" s="264"/>
      <c r="N7" s="264"/>
      <c r="O7" s="264"/>
      <c r="P7" s="264"/>
      <c r="Q7" s="264"/>
      <c r="R7" s="265" t="s">
        <v>98</v>
      </c>
      <c r="S7" s="264"/>
      <c r="T7" s="264"/>
      <c r="U7" s="264"/>
      <c r="V7" s="264"/>
      <c r="W7" s="264"/>
      <c r="X7" s="266"/>
      <c r="Y7" s="264" t="s">
        <v>99</v>
      </c>
      <c r="Z7" s="264"/>
      <c r="AA7" s="264"/>
      <c r="AB7" s="264"/>
      <c r="AC7" s="264"/>
      <c r="AD7" s="264"/>
      <c r="AE7" s="267"/>
      <c r="AF7" s="268" t="s">
        <v>100</v>
      </c>
      <c r="AG7" s="271" t="s">
        <v>101</v>
      </c>
      <c r="AH7" s="250"/>
      <c r="AI7" s="102"/>
      <c r="BC7" s="137">
        <v>44319</v>
      </c>
      <c r="BD7" s="137"/>
    </row>
    <row r="8" spans="1:56">
      <c r="A8" s="108" t="s">
        <v>102</v>
      </c>
      <c r="B8" s="259"/>
      <c r="C8" s="77" t="s">
        <v>103</v>
      </c>
      <c r="D8" s="82">
        <f>DATE($BD$1,$BD$2,COLUMN()-3)</f>
        <v>45748</v>
      </c>
      <c r="E8" s="68">
        <f t="shared" ref="E8:AE8" si="0">DATE($BD$1,$BD$2,COLUMN()-3)</f>
        <v>45749</v>
      </c>
      <c r="F8" s="68">
        <f t="shared" si="0"/>
        <v>45750</v>
      </c>
      <c r="G8" s="68">
        <f t="shared" si="0"/>
        <v>45751</v>
      </c>
      <c r="H8" s="68">
        <f t="shared" si="0"/>
        <v>45752</v>
      </c>
      <c r="I8" s="68">
        <f t="shared" si="0"/>
        <v>45753</v>
      </c>
      <c r="J8" s="83">
        <f t="shared" si="0"/>
        <v>45754</v>
      </c>
      <c r="K8" s="62">
        <f t="shared" si="0"/>
        <v>45755</v>
      </c>
      <c r="L8" s="62">
        <f t="shared" si="0"/>
        <v>45756</v>
      </c>
      <c r="M8" s="62">
        <f t="shared" si="0"/>
        <v>45757</v>
      </c>
      <c r="N8" s="62">
        <f t="shared" si="0"/>
        <v>45758</v>
      </c>
      <c r="O8" s="62">
        <f t="shared" si="0"/>
        <v>45759</v>
      </c>
      <c r="P8" s="62">
        <f t="shared" si="0"/>
        <v>45760</v>
      </c>
      <c r="Q8" s="63">
        <f t="shared" si="0"/>
        <v>45761</v>
      </c>
      <c r="R8" s="82">
        <f t="shared" si="0"/>
        <v>45762</v>
      </c>
      <c r="S8" s="62">
        <f t="shared" si="0"/>
        <v>45763</v>
      </c>
      <c r="T8" s="62">
        <f t="shared" si="0"/>
        <v>45764</v>
      </c>
      <c r="U8" s="62">
        <f t="shared" si="0"/>
        <v>45765</v>
      </c>
      <c r="V8" s="62">
        <f t="shared" si="0"/>
        <v>45766</v>
      </c>
      <c r="W8" s="62">
        <f t="shared" si="0"/>
        <v>45767</v>
      </c>
      <c r="X8" s="88">
        <f t="shared" si="0"/>
        <v>45768</v>
      </c>
      <c r="Y8" s="61">
        <f t="shared" si="0"/>
        <v>45769</v>
      </c>
      <c r="Z8" s="61">
        <f t="shared" si="0"/>
        <v>45770</v>
      </c>
      <c r="AA8" s="61">
        <f t="shared" si="0"/>
        <v>45771</v>
      </c>
      <c r="AB8" s="61">
        <f t="shared" si="0"/>
        <v>45772</v>
      </c>
      <c r="AC8" s="61">
        <f t="shared" si="0"/>
        <v>45773</v>
      </c>
      <c r="AD8" s="61">
        <f t="shared" si="0"/>
        <v>45774</v>
      </c>
      <c r="AE8" s="61">
        <f t="shared" si="0"/>
        <v>45775</v>
      </c>
      <c r="AF8" s="269"/>
      <c r="AG8" s="272"/>
      <c r="AH8" s="250"/>
      <c r="AI8" s="102"/>
      <c r="BC8" s="137">
        <v>44320</v>
      </c>
      <c r="BD8" s="137">
        <v>44421</v>
      </c>
    </row>
    <row r="9" spans="1:56" ht="17.100000000000001" customHeight="1" thickBot="1">
      <c r="A9" s="131"/>
      <c r="B9" s="260"/>
      <c r="C9" s="132"/>
      <c r="D9" s="116" t="str">
        <f>TEXT(D8,"aaa")</f>
        <v>火</v>
      </c>
      <c r="E9" s="117" t="str">
        <f t="shared" ref="E9:AE9" si="1">TEXT(E8,"aaa")</f>
        <v>水</v>
      </c>
      <c r="F9" s="117" t="str">
        <f t="shared" si="1"/>
        <v>木</v>
      </c>
      <c r="G9" s="117" t="str">
        <f t="shared" si="1"/>
        <v>金</v>
      </c>
      <c r="H9" s="117" t="str">
        <f t="shared" si="1"/>
        <v>土</v>
      </c>
      <c r="I9" s="117" t="str">
        <f t="shared" si="1"/>
        <v>日</v>
      </c>
      <c r="J9" s="118" t="str">
        <f t="shared" si="1"/>
        <v>月</v>
      </c>
      <c r="K9" s="121" t="str">
        <f t="shared" si="1"/>
        <v>火</v>
      </c>
      <c r="L9" s="121" t="str">
        <f t="shared" si="1"/>
        <v>水</v>
      </c>
      <c r="M9" s="121" t="str">
        <f t="shared" si="1"/>
        <v>木</v>
      </c>
      <c r="N9" s="121" t="str">
        <f t="shared" si="1"/>
        <v>金</v>
      </c>
      <c r="O9" s="121" t="str">
        <f t="shared" si="1"/>
        <v>土</v>
      </c>
      <c r="P9" s="121" t="str">
        <f t="shared" si="1"/>
        <v>日</v>
      </c>
      <c r="Q9" s="133" t="str">
        <f t="shared" si="1"/>
        <v>月</v>
      </c>
      <c r="R9" s="134" t="str">
        <f t="shared" si="1"/>
        <v>火</v>
      </c>
      <c r="S9" s="121" t="str">
        <f t="shared" si="1"/>
        <v>水</v>
      </c>
      <c r="T9" s="121" t="str">
        <f t="shared" si="1"/>
        <v>木</v>
      </c>
      <c r="U9" s="121" t="str">
        <f t="shared" si="1"/>
        <v>金</v>
      </c>
      <c r="V9" s="121" t="str">
        <f t="shared" si="1"/>
        <v>土</v>
      </c>
      <c r="W9" s="121" t="str">
        <f t="shared" si="1"/>
        <v>日</v>
      </c>
      <c r="X9" s="135" t="str">
        <f t="shared" si="1"/>
        <v>月</v>
      </c>
      <c r="Y9" s="121" t="str">
        <f t="shared" si="1"/>
        <v>火</v>
      </c>
      <c r="Z9" s="121" t="str">
        <f t="shared" si="1"/>
        <v>水</v>
      </c>
      <c r="AA9" s="121" t="str">
        <f t="shared" si="1"/>
        <v>木</v>
      </c>
      <c r="AB9" s="121" t="str">
        <f t="shared" si="1"/>
        <v>金</v>
      </c>
      <c r="AC9" s="121" t="str">
        <f t="shared" si="1"/>
        <v>土</v>
      </c>
      <c r="AD9" s="121" t="str">
        <f t="shared" si="1"/>
        <v>日</v>
      </c>
      <c r="AE9" s="136" t="str">
        <f t="shared" si="1"/>
        <v>月</v>
      </c>
      <c r="AF9" s="270"/>
      <c r="AG9" s="273"/>
      <c r="AH9" s="250"/>
      <c r="AI9" s="102"/>
      <c r="BC9" s="137">
        <v>44321</v>
      </c>
      <c r="BD9" s="137">
        <v>44422</v>
      </c>
    </row>
    <row r="10" spans="1:56" ht="17.100000000000001" customHeight="1">
      <c r="A10" s="251"/>
      <c r="B10" s="252"/>
      <c r="C10" s="252"/>
      <c r="D10" s="125"/>
      <c r="E10" s="126"/>
      <c r="F10" s="126"/>
      <c r="G10" s="126"/>
      <c r="H10" s="126"/>
      <c r="I10" s="126"/>
      <c r="J10" s="127"/>
      <c r="K10" s="55"/>
      <c r="L10" s="58"/>
      <c r="M10" s="58"/>
      <c r="N10" s="58"/>
      <c r="O10" s="58"/>
      <c r="P10" s="58"/>
      <c r="Q10" s="128"/>
      <c r="R10" s="129"/>
      <c r="S10" s="58"/>
      <c r="T10" s="58"/>
      <c r="U10" s="58"/>
      <c r="V10" s="58"/>
      <c r="W10" s="58"/>
      <c r="X10" s="130"/>
      <c r="Y10" s="55"/>
      <c r="Z10" s="55"/>
      <c r="AA10" s="55"/>
      <c r="AB10" s="55"/>
      <c r="AC10" s="55"/>
      <c r="AD10" s="55"/>
      <c r="AE10" s="56"/>
      <c r="AF10" s="57"/>
      <c r="AG10" s="109"/>
      <c r="AH10" s="66"/>
      <c r="AI10" s="102"/>
      <c r="BC10" s="137">
        <v>44399</v>
      </c>
      <c r="BD10" s="137">
        <v>44423</v>
      </c>
    </row>
    <row r="11" spans="1:56" ht="17.100000000000001" customHeight="1">
      <c r="A11" s="253"/>
      <c r="B11" s="254"/>
      <c r="C11" s="254"/>
      <c r="D11" s="84"/>
      <c r="E11" s="69"/>
      <c r="F11" s="69"/>
      <c r="G11" s="69"/>
      <c r="H11" s="69"/>
      <c r="I11" s="69"/>
      <c r="J11" s="85"/>
      <c r="K11" s="80"/>
      <c r="L11" s="70"/>
      <c r="M11" s="70"/>
      <c r="N11" s="70"/>
      <c r="O11" s="70"/>
      <c r="P11" s="70"/>
      <c r="Q11" s="86"/>
      <c r="R11" s="89"/>
      <c r="S11" s="70"/>
      <c r="T11" s="70"/>
      <c r="U11" s="70"/>
      <c r="V11" s="70"/>
      <c r="W11" s="70"/>
      <c r="X11" s="90"/>
      <c r="Y11" s="55"/>
      <c r="Z11" s="55"/>
      <c r="AA11" s="55"/>
      <c r="AB11" s="55"/>
      <c r="AC11" s="55"/>
      <c r="AD11" s="55"/>
      <c r="AE11" s="56"/>
      <c r="AF11" s="57"/>
      <c r="AG11" s="109"/>
      <c r="AH11" s="66"/>
      <c r="AI11" s="102"/>
      <c r="BC11" s="137">
        <v>44400</v>
      </c>
      <c r="BD11" s="137"/>
    </row>
    <row r="12" spans="1:56" ht="17.100000000000001" customHeight="1">
      <c r="A12" s="110" t="s">
        <v>41</v>
      </c>
      <c r="B12" s="53"/>
      <c r="C12" s="78"/>
      <c r="D12" s="84" t="str">
        <f t="shared" ref="D12:AE12" si="2">IF($C$12="","",IF(OR(D$9="土",D$9="日",COUNTIF(祝日表2,D$26)&gt;0),"","Ａ"))</f>
        <v/>
      </c>
      <c r="E12" s="69" t="str">
        <f t="shared" si="2"/>
        <v/>
      </c>
      <c r="F12" s="69" t="str">
        <f t="shared" si="2"/>
        <v/>
      </c>
      <c r="G12" s="69" t="str">
        <f t="shared" si="2"/>
        <v/>
      </c>
      <c r="H12" s="69" t="str">
        <f t="shared" si="2"/>
        <v/>
      </c>
      <c r="I12" s="69" t="str">
        <f t="shared" si="2"/>
        <v/>
      </c>
      <c r="J12" s="85" t="str">
        <f t="shared" si="2"/>
        <v/>
      </c>
      <c r="K12" s="81" t="str">
        <f t="shared" si="2"/>
        <v/>
      </c>
      <c r="L12" s="69" t="str">
        <f t="shared" si="2"/>
        <v/>
      </c>
      <c r="M12" s="69" t="str">
        <f t="shared" si="2"/>
        <v/>
      </c>
      <c r="N12" s="69" t="str">
        <f t="shared" si="2"/>
        <v/>
      </c>
      <c r="O12" s="69" t="str">
        <f t="shared" si="2"/>
        <v/>
      </c>
      <c r="P12" s="69" t="str">
        <f t="shared" si="2"/>
        <v/>
      </c>
      <c r="Q12" s="87" t="str">
        <f t="shared" si="2"/>
        <v/>
      </c>
      <c r="R12" s="84" t="str">
        <f t="shared" si="2"/>
        <v/>
      </c>
      <c r="S12" s="69" t="str">
        <f t="shared" si="2"/>
        <v/>
      </c>
      <c r="T12" s="69" t="str">
        <f t="shared" si="2"/>
        <v/>
      </c>
      <c r="U12" s="69" t="str">
        <f t="shared" si="2"/>
        <v/>
      </c>
      <c r="V12" s="69" t="str">
        <f t="shared" si="2"/>
        <v/>
      </c>
      <c r="W12" s="69" t="str">
        <f t="shared" si="2"/>
        <v/>
      </c>
      <c r="X12" s="85" t="str">
        <f t="shared" si="2"/>
        <v/>
      </c>
      <c r="Y12" s="53" t="str">
        <f t="shared" si="2"/>
        <v/>
      </c>
      <c r="Z12" s="53" t="str">
        <f t="shared" si="2"/>
        <v/>
      </c>
      <c r="AA12" s="53" t="str">
        <f t="shared" si="2"/>
        <v/>
      </c>
      <c r="AB12" s="53" t="str">
        <f t="shared" si="2"/>
        <v/>
      </c>
      <c r="AC12" s="53" t="str">
        <f t="shared" si="2"/>
        <v/>
      </c>
      <c r="AD12" s="53" t="str">
        <f t="shared" si="2"/>
        <v/>
      </c>
      <c r="AE12" s="54" t="str">
        <f t="shared" si="2"/>
        <v/>
      </c>
      <c r="AF12" s="101" t="str">
        <f>IF(AI12="",IF(C12="","",AH12*$H$30),AI12)</f>
        <v/>
      </c>
      <c r="AG12" s="111"/>
      <c r="AH12" s="105">
        <f>COUNTIF(D12:AE12,"Ａ")</f>
        <v>0</v>
      </c>
      <c r="AI12" s="102"/>
      <c r="BC12" s="137">
        <v>44416</v>
      </c>
      <c r="BD12" s="137"/>
    </row>
    <row r="13" spans="1:56" ht="21">
      <c r="A13" s="110" t="s">
        <v>104</v>
      </c>
      <c r="B13" s="53"/>
      <c r="C13" s="78"/>
      <c r="D13" s="84" t="str">
        <f t="shared" ref="D13:AE13" si="3">IF($C$13="","",IF(OR(D$9="土",D$9="日",COUNTIF(祝日表2,D$26)&gt;0),"","Ａ"))</f>
        <v/>
      </c>
      <c r="E13" s="69" t="str">
        <f t="shared" si="3"/>
        <v/>
      </c>
      <c r="F13" s="69" t="str">
        <f t="shared" si="3"/>
        <v/>
      </c>
      <c r="G13" s="69" t="str">
        <f t="shared" si="3"/>
        <v/>
      </c>
      <c r="H13" s="69" t="str">
        <f t="shared" si="3"/>
        <v/>
      </c>
      <c r="I13" s="69" t="str">
        <f t="shared" si="3"/>
        <v/>
      </c>
      <c r="J13" s="85" t="str">
        <f t="shared" si="3"/>
        <v/>
      </c>
      <c r="K13" s="81" t="str">
        <f t="shared" si="3"/>
        <v/>
      </c>
      <c r="L13" s="69" t="str">
        <f t="shared" si="3"/>
        <v/>
      </c>
      <c r="M13" s="69" t="str">
        <f t="shared" si="3"/>
        <v/>
      </c>
      <c r="N13" s="69" t="str">
        <f t="shared" si="3"/>
        <v/>
      </c>
      <c r="O13" s="69" t="str">
        <f t="shared" si="3"/>
        <v/>
      </c>
      <c r="P13" s="69" t="str">
        <f t="shared" si="3"/>
        <v/>
      </c>
      <c r="Q13" s="87" t="str">
        <f t="shared" si="3"/>
        <v/>
      </c>
      <c r="R13" s="84" t="str">
        <f t="shared" si="3"/>
        <v/>
      </c>
      <c r="S13" s="69" t="str">
        <f t="shared" si="3"/>
        <v/>
      </c>
      <c r="T13" s="69" t="str">
        <f t="shared" si="3"/>
        <v/>
      </c>
      <c r="U13" s="69" t="str">
        <f t="shared" si="3"/>
        <v/>
      </c>
      <c r="V13" s="69" t="str">
        <f t="shared" si="3"/>
        <v/>
      </c>
      <c r="W13" s="69" t="str">
        <f t="shared" si="3"/>
        <v/>
      </c>
      <c r="X13" s="85" t="str">
        <f t="shared" si="3"/>
        <v/>
      </c>
      <c r="Y13" s="53" t="str">
        <f t="shared" si="3"/>
        <v/>
      </c>
      <c r="Z13" s="53" t="str">
        <f t="shared" si="3"/>
        <v/>
      </c>
      <c r="AA13" s="53" t="str">
        <f t="shared" si="3"/>
        <v/>
      </c>
      <c r="AB13" s="53" t="str">
        <f t="shared" si="3"/>
        <v/>
      </c>
      <c r="AC13" s="53" t="str">
        <f t="shared" si="3"/>
        <v/>
      </c>
      <c r="AD13" s="53" t="str">
        <f t="shared" si="3"/>
        <v/>
      </c>
      <c r="AE13" s="54" t="str">
        <f t="shared" si="3"/>
        <v/>
      </c>
      <c r="AF13" s="59" t="str">
        <f t="shared" ref="AF13:AF24" si="4">IF(AI13="",IF(C13="","",AH13*$H$30),AI13)</f>
        <v/>
      </c>
      <c r="AG13" s="111" t="e">
        <f t="shared" ref="AG13:AG17" si="5">AF13/4</f>
        <v>#VALUE!</v>
      </c>
      <c r="AH13" s="105">
        <f t="shared" ref="AH13:AH25" si="6">COUNTIF(D13:AE13,"Ａ")</f>
        <v>0</v>
      </c>
      <c r="AI13" s="102"/>
      <c r="BC13" s="137">
        <v>44417</v>
      </c>
      <c r="BD13" s="137">
        <v>44559</v>
      </c>
    </row>
    <row r="14" spans="1:56" ht="17.100000000000001" customHeight="1">
      <c r="A14" s="110"/>
      <c r="B14" s="53"/>
      <c r="C14" s="78"/>
      <c r="D14" s="84" t="str">
        <f t="shared" ref="D14:AE14" si="7">IF($C$14="","",IF(OR(D$9="土",D$9="日",COUNTIF(祝日表2,D$26)&gt;0),"","Ａ"))</f>
        <v/>
      </c>
      <c r="E14" s="69" t="str">
        <f t="shared" si="7"/>
        <v/>
      </c>
      <c r="F14" s="69" t="str">
        <f t="shared" si="7"/>
        <v/>
      </c>
      <c r="G14" s="69" t="str">
        <f t="shared" si="7"/>
        <v/>
      </c>
      <c r="H14" s="69" t="str">
        <f t="shared" si="7"/>
        <v/>
      </c>
      <c r="I14" s="69" t="str">
        <f t="shared" si="7"/>
        <v/>
      </c>
      <c r="J14" s="85" t="str">
        <f t="shared" si="7"/>
        <v/>
      </c>
      <c r="K14" s="81" t="str">
        <f t="shared" si="7"/>
        <v/>
      </c>
      <c r="L14" s="69" t="str">
        <f t="shared" si="7"/>
        <v/>
      </c>
      <c r="M14" s="69" t="str">
        <f t="shared" si="7"/>
        <v/>
      </c>
      <c r="N14" s="69" t="str">
        <f t="shared" si="7"/>
        <v/>
      </c>
      <c r="O14" s="69" t="str">
        <f t="shared" si="7"/>
        <v/>
      </c>
      <c r="P14" s="69" t="str">
        <f t="shared" si="7"/>
        <v/>
      </c>
      <c r="Q14" s="87" t="str">
        <f t="shared" si="7"/>
        <v/>
      </c>
      <c r="R14" s="84" t="str">
        <f t="shared" si="7"/>
        <v/>
      </c>
      <c r="S14" s="69" t="str">
        <f t="shared" si="7"/>
        <v/>
      </c>
      <c r="T14" s="69" t="str">
        <f t="shared" si="7"/>
        <v/>
      </c>
      <c r="U14" s="69" t="str">
        <f t="shared" si="7"/>
        <v/>
      </c>
      <c r="V14" s="69" t="str">
        <f t="shared" si="7"/>
        <v/>
      </c>
      <c r="W14" s="69" t="str">
        <f t="shared" si="7"/>
        <v/>
      </c>
      <c r="X14" s="85" t="str">
        <f t="shared" si="7"/>
        <v/>
      </c>
      <c r="Y14" s="53" t="str">
        <f t="shared" si="7"/>
        <v/>
      </c>
      <c r="Z14" s="53" t="str">
        <f t="shared" si="7"/>
        <v/>
      </c>
      <c r="AA14" s="53" t="str">
        <f t="shared" si="7"/>
        <v/>
      </c>
      <c r="AB14" s="53" t="str">
        <f t="shared" si="7"/>
        <v/>
      </c>
      <c r="AC14" s="53" t="str">
        <f t="shared" si="7"/>
        <v/>
      </c>
      <c r="AD14" s="53" t="str">
        <f t="shared" si="7"/>
        <v/>
      </c>
      <c r="AE14" s="54" t="str">
        <f t="shared" si="7"/>
        <v/>
      </c>
      <c r="AF14" s="59" t="str">
        <f t="shared" si="4"/>
        <v/>
      </c>
      <c r="AG14" s="111"/>
      <c r="AH14" s="105">
        <f t="shared" si="6"/>
        <v>0</v>
      </c>
      <c r="AI14" s="102"/>
      <c r="BC14" s="137">
        <v>44459</v>
      </c>
      <c r="BD14" s="137">
        <v>44560</v>
      </c>
    </row>
    <row r="15" spans="1:56" ht="21">
      <c r="A15" s="110" t="s">
        <v>104</v>
      </c>
      <c r="B15" s="53"/>
      <c r="C15" s="78"/>
      <c r="D15" s="84" t="str">
        <f t="shared" ref="D15:AE15" si="8">IF($C$15="","",IF(OR(D$9="土",D$9="日",COUNTIF(祝日表2,D$26)&gt;0),"","Ａ"))</f>
        <v/>
      </c>
      <c r="E15" s="69" t="str">
        <f t="shared" si="8"/>
        <v/>
      </c>
      <c r="F15" s="69" t="str">
        <f t="shared" si="8"/>
        <v/>
      </c>
      <c r="G15" s="69" t="str">
        <f t="shared" si="8"/>
        <v/>
      </c>
      <c r="H15" s="69" t="str">
        <f t="shared" si="8"/>
        <v/>
      </c>
      <c r="I15" s="69" t="str">
        <f t="shared" si="8"/>
        <v/>
      </c>
      <c r="J15" s="85" t="str">
        <f t="shared" si="8"/>
        <v/>
      </c>
      <c r="K15" s="81" t="str">
        <f t="shared" si="8"/>
        <v/>
      </c>
      <c r="L15" s="69" t="str">
        <f t="shared" si="8"/>
        <v/>
      </c>
      <c r="M15" s="69" t="str">
        <f t="shared" si="8"/>
        <v/>
      </c>
      <c r="N15" s="69" t="str">
        <f t="shared" si="8"/>
        <v/>
      </c>
      <c r="O15" s="69" t="str">
        <f t="shared" si="8"/>
        <v/>
      </c>
      <c r="P15" s="69" t="str">
        <f t="shared" si="8"/>
        <v/>
      </c>
      <c r="Q15" s="87" t="str">
        <f t="shared" si="8"/>
        <v/>
      </c>
      <c r="R15" s="84" t="str">
        <f t="shared" si="8"/>
        <v/>
      </c>
      <c r="S15" s="69" t="str">
        <f t="shared" si="8"/>
        <v/>
      </c>
      <c r="T15" s="69" t="str">
        <f t="shared" si="8"/>
        <v/>
      </c>
      <c r="U15" s="69" t="str">
        <f t="shared" si="8"/>
        <v/>
      </c>
      <c r="V15" s="69" t="str">
        <f t="shared" si="8"/>
        <v/>
      </c>
      <c r="W15" s="69" t="str">
        <f t="shared" si="8"/>
        <v/>
      </c>
      <c r="X15" s="85" t="str">
        <f t="shared" si="8"/>
        <v/>
      </c>
      <c r="Y15" s="53" t="str">
        <f t="shared" si="8"/>
        <v/>
      </c>
      <c r="Z15" s="53" t="str">
        <f t="shared" si="8"/>
        <v/>
      </c>
      <c r="AA15" s="53" t="str">
        <f t="shared" si="8"/>
        <v/>
      </c>
      <c r="AB15" s="53" t="str">
        <f t="shared" si="8"/>
        <v/>
      </c>
      <c r="AC15" s="53" t="str">
        <f t="shared" si="8"/>
        <v/>
      </c>
      <c r="AD15" s="53" t="str">
        <f t="shared" si="8"/>
        <v/>
      </c>
      <c r="AE15" s="54" t="str">
        <f t="shared" si="8"/>
        <v/>
      </c>
      <c r="AF15" s="59" t="str">
        <f t="shared" si="4"/>
        <v/>
      </c>
      <c r="AG15" s="111" t="e">
        <f t="shared" si="5"/>
        <v>#VALUE!</v>
      </c>
      <c r="AH15" s="105">
        <f t="shared" si="6"/>
        <v>0</v>
      </c>
      <c r="AI15" s="102"/>
      <c r="BC15" s="137">
        <v>44462</v>
      </c>
      <c r="BD15" s="137">
        <v>44561</v>
      </c>
    </row>
    <row r="16" spans="1:56" ht="17.100000000000001" customHeight="1">
      <c r="A16" s="110"/>
      <c r="B16" s="53"/>
      <c r="C16" s="78"/>
      <c r="D16" s="84" t="str">
        <f t="shared" ref="D16:AE16" si="9">IF($C$16="","",IF(OR(D$9="土",D$9="日",COUNTIF(祝日表2,D$26)&gt;0),"","Ａ"))</f>
        <v/>
      </c>
      <c r="E16" s="69" t="str">
        <f t="shared" si="9"/>
        <v/>
      </c>
      <c r="F16" s="69" t="str">
        <f t="shared" si="9"/>
        <v/>
      </c>
      <c r="G16" s="69" t="str">
        <f t="shared" si="9"/>
        <v/>
      </c>
      <c r="H16" s="69" t="str">
        <f t="shared" si="9"/>
        <v/>
      </c>
      <c r="I16" s="69" t="str">
        <f t="shared" si="9"/>
        <v/>
      </c>
      <c r="J16" s="85" t="str">
        <f t="shared" si="9"/>
        <v/>
      </c>
      <c r="K16" s="81" t="str">
        <f t="shared" si="9"/>
        <v/>
      </c>
      <c r="L16" s="69" t="str">
        <f t="shared" si="9"/>
        <v/>
      </c>
      <c r="M16" s="69" t="str">
        <f t="shared" si="9"/>
        <v/>
      </c>
      <c r="N16" s="69" t="str">
        <f t="shared" si="9"/>
        <v/>
      </c>
      <c r="O16" s="69" t="str">
        <f t="shared" si="9"/>
        <v/>
      </c>
      <c r="P16" s="69" t="str">
        <f t="shared" si="9"/>
        <v/>
      </c>
      <c r="Q16" s="87" t="str">
        <f t="shared" si="9"/>
        <v/>
      </c>
      <c r="R16" s="84" t="str">
        <f t="shared" si="9"/>
        <v/>
      </c>
      <c r="S16" s="69" t="str">
        <f t="shared" si="9"/>
        <v/>
      </c>
      <c r="T16" s="69" t="str">
        <f t="shared" si="9"/>
        <v/>
      </c>
      <c r="U16" s="69" t="str">
        <f t="shared" si="9"/>
        <v/>
      </c>
      <c r="V16" s="69" t="str">
        <f t="shared" si="9"/>
        <v/>
      </c>
      <c r="W16" s="69" t="str">
        <f t="shared" si="9"/>
        <v/>
      </c>
      <c r="X16" s="85" t="str">
        <f t="shared" si="9"/>
        <v/>
      </c>
      <c r="Y16" s="53" t="str">
        <f t="shared" si="9"/>
        <v/>
      </c>
      <c r="Z16" s="53" t="str">
        <f t="shared" si="9"/>
        <v/>
      </c>
      <c r="AA16" s="53" t="str">
        <f t="shared" si="9"/>
        <v/>
      </c>
      <c r="AB16" s="53" t="str">
        <f t="shared" si="9"/>
        <v/>
      </c>
      <c r="AC16" s="53" t="str">
        <f t="shared" si="9"/>
        <v/>
      </c>
      <c r="AD16" s="53" t="str">
        <f t="shared" si="9"/>
        <v/>
      </c>
      <c r="AE16" s="54" t="str">
        <f t="shared" si="9"/>
        <v/>
      </c>
      <c r="AF16" s="59" t="str">
        <f t="shared" si="4"/>
        <v/>
      </c>
      <c r="AG16" s="111"/>
      <c r="AH16" s="105">
        <f t="shared" si="6"/>
        <v>0</v>
      </c>
      <c r="AI16" s="102"/>
      <c r="BC16" s="137"/>
      <c r="BD16" s="137"/>
    </row>
    <row r="17" spans="1:56" ht="17.100000000000001" customHeight="1">
      <c r="A17" s="110" t="s">
        <v>90</v>
      </c>
      <c r="B17" s="53"/>
      <c r="C17" s="78"/>
      <c r="D17" s="96" t="str">
        <f t="shared" ref="D17:AE17" si="10">IF($C$17="","",IF(OR(D$9="木",D$9="金",D$9="土",D$9="日",COUNTIF(祝日表2,D$26)&gt;0),"","Ｂ"))</f>
        <v/>
      </c>
      <c r="E17" s="97" t="str">
        <f t="shared" si="10"/>
        <v/>
      </c>
      <c r="F17" s="97" t="str">
        <f t="shared" si="10"/>
        <v/>
      </c>
      <c r="G17" s="97" t="str">
        <f t="shared" si="10"/>
        <v/>
      </c>
      <c r="H17" s="97" t="str">
        <f t="shared" si="10"/>
        <v/>
      </c>
      <c r="I17" s="97" t="str">
        <f t="shared" si="10"/>
        <v/>
      </c>
      <c r="J17" s="99" t="str">
        <f t="shared" si="10"/>
        <v/>
      </c>
      <c r="K17" s="98" t="str">
        <f t="shared" si="10"/>
        <v/>
      </c>
      <c r="L17" s="97" t="str">
        <f t="shared" si="10"/>
        <v/>
      </c>
      <c r="M17" s="97" t="str">
        <f t="shared" si="10"/>
        <v/>
      </c>
      <c r="N17" s="97" t="str">
        <f t="shared" si="10"/>
        <v/>
      </c>
      <c r="O17" s="97" t="str">
        <f t="shared" si="10"/>
        <v/>
      </c>
      <c r="P17" s="97" t="str">
        <f t="shared" si="10"/>
        <v/>
      </c>
      <c r="Q17" s="100" t="str">
        <f t="shared" si="10"/>
        <v/>
      </c>
      <c r="R17" s="96" t="str">
        <f t="shared" si="10"/>
        <v/>
      </c>
      <c r="S17" s="97" t="str">
        <f t="shared" si="10"/>
        <v/>
      </c>
      <c r="T17" s="97" t="str">
        <f t="shared" si="10"/>
        <v/>
      </c>
      <c r="U17" s="97" t="str">
        <f t="shared" si="10"/>
        <v/>
      </c>
      <c r="V17" s="97" t="str">
        <f t="shared" si="10"/>
        <v/>
      </c>
      <c r="W17" s="97" t="str">
        <f t="shared" si="10"/>
        <v/>
      </c>
      <c r="X17" s="99" t="str">
        <f t="shared" si="10"/>
        <v/>
      </c>
      <c r="Y17" s="98" t="str">
        <f t="shared" si="10"/>
        <v/>
      </c>
      <c r="Z17" s="97" t="str">
        <f t="shared" si="10"/>
        <v/>
      </c>
      <c r="AA17" s="97" t="str">
        <f t="shared" si="10"/>
        <v/>
      </c>
      <c r="AB17" s="97" t="str">
        <f t="shared" si="10"/>
        <v/>
      </c>
      <c r="AC17" s="97" t="str">
        <f t="shared" si="10"/>
        <v/>
      </c>
      <c r="AD17" s="97" t="str">
        <f t="shared" si="10"/>
        <v/>
      </c>
      <c r="AE17" s="104" t="str">
        <f t="shared" si="10"/>
        <v/>
      </c>
      <c r="AF17" s="103" t="str">
        <f>IF(AI17="",IF(C17="","",AH17*$H$30),AI17)</f>
        <v/>
      </c>
      <c r="AG17" s="111" t="e">
        <f t="shared" si="5"/>
        <v>#VALUE!</v>
      </c>
      <c r="AH17" s="105">
        <f>COUNTIF(D17:AE17,"Ｂ")</f>
        <v>0</v>
      </c>
      <c r="AI17" s="102"/>
      <c r="BC17" s="137">
        <v>44503</v>
      </c>
      <c r="BD17" s="137"/>
    </row>
    <row r="18" spans="1:56" ht="17.100000000000001" customHeight="1">
      <c r="A18" s="112"/>
      <c r="B18" s="55"/>
      <c r="C18" s="79"/>
      <c r="D18" s="84" t="str">
        <f t="shared" ref="D18:AE18" si="11">IF($C$18="","",IF(OR(D$9="土",D$9="日",COUNTIF(祝日表2,D$26)&gt;0),"","Ａ"))</f>
        <v/>
      </c>
      <c r="E18" s="69" t="str">
        <f t="shared" si="11"/>
        <v/>
      </c>
      <c r="F18" s="69" t="str">
        <f t="shared" si="11"/>
        <v/>
      </c>
      <c r="G18" s="69" t="str">
        <f t="shared" si="11"/>
        <v/>
      </c>
      <c r="H18" s="69" t="str">
        <f t="shared" si="11"/>
        <v/>
      </c>
      <c r="I18" s="69" t="str">
        <f t="shared" si="11"/>
        <v/>
      </c>
      <c r="J18" s="85" t="str">
        <f t="shared" si="11"/>
        <v/>
      </c>
      <c r="K18" s="81" t="str">
        <f t="shared" si="11"/>
        <v/>
      </c>
      <c r="L18" s="69" t="str">
        <f t="shared" si="11"/>
        <v/>
      </c>
      <c r="M18" s="69" t="str">
        <f t="shared" si="11"/>
        <v/>
      </c>
      <c r="N18" s="69" t="str">
        <f t="shared" si="11"/>
        <v/>
      </c>
      <c r="O18" s="69" t="str">
        <f t="shared" si="11"/>
        <v/>
      </c>
      <c r="P18" s="69" t="str">
        <f t="shared" si="11"/>
        <v/>
      </c>
      <c r="Q18" s="87" t="str">
        <f t="shared" si="11"/>
        <v/>
      </c>
      <c r="R18" s="84" t="str">
        <f t="shared" si="11"/>
        <v/>
      </c>
      <c r="S18" s="69" t="str">
        <f t="shared" si="11"/>
        <v/>
      </c>
      <c r="T18" s="69" t="str">
        <f t="shared" si="11"/>
        <v/>
      </c>
      <c r="U18" s="69" t="str">
        <f t="shared" si="11"/>
        <v/>
      </c>
      <c r="V18" s="69" t="str">
        <f t="shared" si="11"/>
        <v/>
      </c>
      <c r="W18" s="69" t="str">
        <f t="shared" si="11"/>
        <v/>
      </c>
      <c r="X18" s="85" t="str">
        <f t="shared" si="11"/>
        <v/>
      </c>
      <c r="Y18" s="53" t="str">
        <f t="shared" si="11"/>
        <v/>
      </c>
      <c r="Z18" s="53" t="str">
        <f t="shared" si="11"/>
        <v/>
      </c>
      <c r="AA18" s="53" t="str">
        <f t="shared" si="11"/>
        <v/>
      </c>
      <c r="AB18" s="53" t="str">
        <f t="shared" si="11"/>
        <v/>
      </c>
      <c r="AC18" s="53" t="str">
        <f t="shared" si="11"/>
        <v/>
      </c>
      <c r="AD18" s="53" t="str">
        <f t="shared" si="11"/>
        <v/>
      </c>
      <c r="AE18" s="54" t="str">
        <f t="shared" si="11"/>
        <v/>
      </c>
      <c r="AF18" s="59" t="str">
        <f t="shared" si="4"/>
        <v/>
      </c>
      <c r="AG18" s="109"/>
      <c r="AH18" s="105">
        <f t="shared" si="6"/>
        <v>0</v>
      </c>
      <c r="AI18" s="102"/>
      <c r="BC18" s="137">
        <v>44523</v>
      </c>
      <c r="BD18" s="137">
        <v>44563</v>
      </c>
    </row>
    <row r="19" spans="1:56" ht="17.100000000000001" customHeight="1">
      <c r="A19" s="112"/>
      <c r="B19" s="55"/>
      <c r="C19" s="79"/>
      <c r="D19" s="84" t="str">
        <f t="shared" ref="D19:AE19" si="12">IF($C$19="","",IF(OR(D$9="土",D$9="日",COUNTIF(祝日表2,D$26)&gt;0),"","Ａ"))</f>
        <v/>
      </c>
      <c r="E19" s="69" t="str">
        <f t="shared" si="12"/>
        <v/>
      </c>
      <c r="F19" s="69" t="str">
        <f t="shared" si="12"/>
        <v/>
      </c>
      <c r="G19" s="69" t="str">
        <f t="shared" si="12"/>
        <v/>
      </c>
      <c r="H19" s="69" t="str">
        <f t="shared" si="12"/>
        <v/>
      </c>
      <c r="I19" s="69" t="str">
        <f t="shared" si="12"/>
        <v/>
      </c>
      <c r="J19" s="85" t="str">
        <f t="shared" si="12"/>
        <v/>
      </c>
      <c r="K19" s="81" t="str">
        <f t="shared" si="12"/>
        <v/>
      </c>
      <c r="L19" s="69" t="str">
        <f t="shared" si="12"/>
        <v/>
      </c>
      <c r="M19" s="69" t="str">
        <f t="shared" si="12"/>
        <v/>
      </c>
      <c r="N19" s="69" t="str">
        <f t="shared" si="12"/>
        <v/>
      </c>
      <c r="O19" s="69" t="str">
        <f t="shared" si="12"/>
        <v/>
      </c>
      <c r="P19" s="69" t="str">
        <f t="shared" si="12"/>
        <v/>
      </c>
      <c r="Q19" s="87" t="str">
        <f t="shared" si="12"/>
        <v/>
      </c>
      <c r="R19" s="84" t="str">
        <f t="shared" si="12"/>
        <v/>
      </c>
      <c r="S19" s="69" t="str">
        <f t="shared" si="12"/>
        <v/>
      </c>
      <c r="T19" s="69" t="str">
        <f t="shared" si="12"/>
        <v/>
      </c>
      <c r="U19" s="69" t="str">
        <f t="shared" si="12"/>
        <v/>
      </c>
      <c r="V19" s="69" t="str">
        <f t="shared" si="12"/>
        <v/>
      </c>
      <c r="W19" s="69" t="str">
        <f t="shared" si="12"/>
        <v/>
      </c>
      <c r="X19" s="85" t="str">
        <f t="shared" si="12"/>
        <v/>
      </c>
      <c r="Y19" s="53" t="str">
        <f t="shared" si="12"/>
        <v/>
      </c>
      <c r="Z19" s="53" t="str">
        <f t="shared" si="12"/>
        <v/>
      </c>
      <c r="AA19" s="53" t="str">
        <f t="shared" si="12"/>
        <v/>
      </c>
      <c r="AB19" s="53" t="str">
        <f t="shared" si="12"/>
        <v/>
      </c>
      <c r="AC19" s="53" t="str">
        <f t="shared" si="12"/>
        <v/>
      </c>
      <c r="AD19" s="53" t="str">
        <f t="shared" si="12"/>
        <v/>
      </c>
      <c r="AE19" s="54" t="str">
        <f t="shared" si="12"/>
        <v/>
      </c>
      <c r="AF19" s="59" t="str">
        <f t="shared" si="4"/>
        <v/>
      </c>
      <c r="AG19" s="109"/>
      <c r="AH19" s="105">
        <f t="shared" si="6"/>
        <v>0</v>
      </c>
      <c r="AI19" s="102"/>
      <c r="BC19" s="137">
        <v>44562</v>
      </c>
      <c r="BD19" s="137">
        <v>44564</v>
      </c>
    </row>
    <row r="20" spans="1:56" ht="17.100000000000001" customHeight="1">
      <c r="A20" s="112"/>
      <c r="B20" s="55"/>
      <c r="C20" s="79"/>
      <c r="D20" s="84" t="str">
        <f t="shared" ref="D20:AE20" si="13">IF($C$20="","",IF(OR(D$9="土",D$9="日",COUNTIF(祝日表2,D$26)&gt;0),"","Ａ"))</f>
        <v/>
      </c>
      <c r="E20" s="69" t="str">
        <f t="shared" si="13"/>
        <v/>
      </c>
      <c r="F20" s="69" t="str">
        <f t="shared" si="13"/>
        <v/>
      </c>
      <c r="G20" s="69" t="str">
        <f t="shared" si="13"/>
        <v/>
      </c>
      <c r="H20" s="69" t="str">
        <f t="shared" si="13"/>
        <v/>
      </c>
      <c r="I20" s="69" t="str">
        <f t="shared" si="13"/>
        <v/>
      </c>
      <c r="J20" s="85" t="str">
        <f t="shared" si="13"/>
        <v/>
      </c>
      <c r="K20" s="81" t="str">
        <f t="shared" si="13"/>
        <v/>
      </c>
      <c r="L20" s="69" t="str">
        <f t="shared" si="13"/>
        <v/>
      </c>
      <c r="M20" s="69" t="str">
        <f t="shared" si="13"/>
        <v/>
      </c>
      <c r="N20" s="69" t="str">
        <f t="shared" si="13"/>
        <v/>
      </c>
      <c r="O20" s="69" t="str">
        <f t="shared" si="13"/>
        <v/>
      </c>
      <c r="P20" s="69" t="str">
        <f t="shared" si="13"/>
        <v/>
      </c>
      <c r="Q20" s="87" t="str">
        <f t="shared" si="13"/>
        <v/>
      </c>
      <c r="R20" s="84" t="str">
        <f t="shared" si="13"/>
        <v/>
      </c>
      <c r="S20" s="69" t="str">
        <f t="shared" si="13"/>
        <v/>
      </c>
      <c r="T20" s="69" t="str">
        <f t="shared" si="13"/>
        <v/>
      </c>
      <c r="U20" s="69" t="str">
        <f t="shared" si="13"/>
        <v/>
      </c>
      <c r="V20" s="69" t="str">
        <f t="shared" si="13"/>
        <v/>
      </c>
      <c r="W20" s="69" t="str">
        <f t="shared" si="13"/>
        <v/>
      </c>
      <c r="X20" s="85" t="str">
        <f t="shared" si="13"/>
        <v/>
      </c>
      <c r="Y20" s="53" t="str">
        <f t="shared" si="13"/>
        <v/>
      </c>
      <c r="Z20" s="53" t="str">
        <f t="shared" si="13"/>
        <v/>
      </c>
      <c r="AA20" s="53" t="str">
        <f t="shared" si="13"/>
        <v/>
      </c>
      <c r="AB20" s="53" t="str">
        <f t="shared" si="13"/>
        <v/>
      </c>
      <c r="AC20" s="53" t="str">
        <f t="shared" si="13"/>
        <v/>
      </c>
      <c r="AD20" s="53" t="str">
        <f t="shared" si="13"/>
        <v/>
      </c>
      <c r="AE20" s="54" t="str">
        <f t="shared" si="13"/>
        <v/>
      </c>
      <c r="AF20" s="59" t="str">
        <f t="shared" si="4"/>
        <v/>
      </c>
      <c r="AG20" s="109"/>
      <c r="AH20" s="105">
        <f t="shared" si="6"/>
        <v>0</v>
      </c>
      <c r="AI20" s="102"/>
      <c r="BC20" s="137">
        <v>44571</v>
      </c>
      <c r="BD20" s="137"/>
    </row>
    <row r="21" spans="1:56" ht="17.100000000000001" customHeight="1">
      <c r="A21" s="112"/>
      <c r="B21" s="55"/>
      <c r="C21" s="79"/>
      <c r="D21" s="84" t="str">
        <f t="shared" ref="D21:AE21" si="14">IF($C$21="","",IF(OR(D$9="土",D$9="日",COUNTIF(祝日表2,D$26)&gt;0),"","Ａ"))</f>
        <v/>
      </c>
      <c r="E21" s="69" t="str">
        <f t="shared" si="14"/>
        <v/>
      </c>
      <c r="F21" s="69" t="str">
        <f t="shared" si="14"/>
        <v/>
      </c>
      <c r="G21" s="69" t="str">
        <f t="shared" si="14"/>
        <v/>
      </c>
      <c r="H21" s="69" t="str">
        <f t="shared" si="14"/>
        <v/>
      </c>
      <c r="I21" s="69" t="str">
        <f t="shared" si="14"/>
        <v/>
      </c>
      <c r="J21" s="85" t="str">
        <f t="shared" si="14"/>
        <v/>
      </c>
      <c r="K21" s="81" t="str">
        <f t="shared" si="14"/>
        <v/>
      </c>
      <c r="L21" s="69" t="str">
        <f t="shared" si="14"/>
        <v/>
      </c>
      <c r="M21" s="69" t="str">
        <f t="shared" si="14"/>
        <v/>
      </c>
      <c r="N21" s="69" t="str">
        <f t="shared" si="14"/>
        <v/>
      </c>
      <c r="O21" s="69" t="str">
        <f t="shared" si="14"/>
        <v/>
      </c>
      <c r="P21" s="69" t="str">
        <f t="shared" si="14"/>
        <v/>
      </c>
      <c r="Q21" s="87" t="str">
        <f t="shared" si="14"/>
        <v/>
      </c>
      <c r="R21" s="84" t="str">
        <f t="shared" si="14"/>
        <v/>
      </c>
      <c r="S21" s="69" t="str">
        <f t="shared" si="14"/>
        <v/>
      </c>
      <c r="T21" s="69" t="str">
        <f t="shared" si="14"/>
        <v/>
      </c>
      <c r="U21" s="69" t="str">
        <f t="shared" si="14"/>
        <v/>
      </c>
      <c r="V21" s="69" t="str">
        <f t="shared" si="14"/>
        <v/>
      </c>
      <c r="W21" s="69" t="str">
        <f t="shared" si="14"/>
        <v/>
      </c>
      <c r="X21" s="85" t="str">
        <f t="shared" si="14"/>
        <v/>
      </c>
      <c r="Y21" s="53" t="str">
        <f t="shared" si="14"/>
        <v/>
      </c>
      <c r="Z21" s="53" t="str">
        <f t="shared" si="14"/>
        <v/>
      </c>
      <c r="AA21" s="53" t="str">
        <f t="shared" si="14"/>
        <v/>
      </c>
      <c r="AB21" s="53" t="str">
        <f t="shared" si="14"/>
        <v/>
      </c>
      <c r="AC21" s="53" t="str">
        <f t="shared" si="14"/>
        <v/>
      </c>
      <c r="AD21" s="53" t="str">
        <f t="shared" si="14"/>
        <v/>
      </c>
      <c r="AE21" s="54" t="str">
        <f t="shared" si="14"/>
        <v/>
      </c>
      <c r="AF21" s="59" t="str">
        <f t="shared" si="4"/>
        <v/>
      </c>
      <c r="AG21" s="109"/>
      <c r="AH21" s="105">
        <f t="shared" si="6"/>
        <v>0</v>
      </c>
      <c r="AI21" s="102"/>
      <c r="BC21" s="137">
        <v>44603</v>
      </c>
      <c r="BD21" s="137"/>
    </row>
    <row r="22" spans="1:56" ht="17.100000000000001" customHeight="1">
      <c r="A22" s="112"/>
      <c r="B22" s="55"/>
      <c r="C22" s="79"/>
      <c r="D22" s="84" t="str">
        <f t="shared" ref="D22:AE22" si="15">IF($C$22="","",IF(OR(D$9="土",D$9="日",COUNTIF(祝日表2,D$26)&gt;0),"","Ａ"))</f>
        <v/>
      </c>
      <c r="E22" s="69" t="str">
        <f t="shared" si="15"/>
        <v/>
      </c>
      <c r="F22" s="69" t="str">
        <f t="shared" si="15"/>
        <v/>
      </c>
      <c r="G22" s="69" t="str">
        <f t="shared" si="15"/>
        <v/>
      </c>
      <c r="H22" s="69" t="str">
        <f t="shared" si="15"/>
        <v/>
      </c>
      <c r="I22" s="69" t="str">
        <f t="shared" si="15"/>
        <v/>
      </c>
      <c r="J22" s="85" t="str">
        <f t="shared" si="15"/>
        <v/>
      </c>
      <c r="K22" s="81" t="str">
        <f t="shared" si="15"/>
        <v/>
      </c>
      <c r="L22" s="69" t="str">
        <f t="shared" si="15"/>
        <v/>
      </c>
      <c r="M22" s="69" t="str">
        <f t="shared" si="15"/>
        <v/>
      </c>
      <c r="N22" s="69" t="str">
        <f t="shared" si="15"/>
        <v/>
      </c>
      <c r="O22" s="69" t="str">
        <f t="shared" si="15"/>
        <v/>
      </c>
      <c r="P22" s="69" t="str">
        <f t="shared" si="15"/>
        <v/>
      </c>
      <c r="Q22" s="87" t="str">
        <f t="shared" si="15"/>
        <v/>
      </c>
      <c r="R22" s="84" t="str">
        <f t="shared" si="15"/>
        <v/>
      </c>
      <c r="S22" s="69" t="str">
        <f t="shared" si="15"/>
        <v/>
      </c>
      <c r="T22" s="69" t="str">
        <f t="shared" si="15"/>
        <v/>
      </c>
      <c r="U22" s="69" t="str">
        <f t="shared" si="15"/>
        <v/>
      </c>
      <c r="V22" s="69" t="str">
        <f t="shared" si="15"/>
        <v/>
      </c>
      <c r="W22" s="69" t="str">
        <f t="shared" si="15"/>
        <v/>
      </c>
      <c r="X22" s="85" t="str">
        <f t="shared" si="15"/>
        <v/>
      </c>
      <c r="Y22" s="53" t="str">
        <f t="shared" si="15"/>
        <v/>
      </c>
      <c r="Z22" s="53" t="str">
        <f t="shared" si="15"/>
        <v/>
      </c>
      <c r="AA22" s="53" t="str">
        <f t="shared" si="15"/>
        <v/>
      </c>
      <c r="AB22" s="53" t="str">
        <f t="shared" si="15"/>
        <v/>
      </c>
      <c r="AC22" s="53" t="str">
        <f t="shared" si="15"/>
        <v/>
      </c>
      <c r="AD22" s="53" t="str">
        <f t="shared" si="15"/>
        <v/>
      </c>
      <c r="AE22" s="54" t="str">
        <f t="shared" si="15"/>
        <v/>
      </c>
      <c r="AF22" s="59" t="str">
        <f t="shared" si="4"/>
        <v/>
      </c>
      <c r="AG22" s="109"/>
      <c r="AH22" s="105">
        <f t="shared" si="6"/>
        <v>0</v>
      </c>
      <c r="AI22" s="102"/>
      <c r="BC22" s="137">
        <v>44615</v>
      </c>
      <c r="BD22" s="137"/>
    </row>
    <row r="23" spans="1:56" ht="17.100000000000001" customHeight="1">
      <c r="A23" s="112"/>
      <c r="B23" s="55"/>
      <c r="C23" s="79"/>
      <c r="D23" s="84" t="str">
        <f t="shared" ref="D23:AE23" si="16">IF($C$23="","",IF(OR(D$9="土",D$9="日",COUNTIF(祝日表2,D$26)&gt;0),"","Ａ"))</f>
        <v/>
      </c>
      <c r="E23" s="69" t="str">
        <f t="shared" si="16"/>
        <v/>
      </c>
      <c r="F23" s="69" t="str">
        <f t="shared" si="16"/>
        <v/>
      </c>
      <c r="G23" s="69" t="str">
        <f t="shared" si="16"/>
        <v/>
      </c>
      <c r="H23" s="69" t="str">
        <f t="shared" si="16"/>
        <v/>
      </c>
      <c r="I23" s="69" t="str">
        <f t="shared" si="16"/>
        <v/>
      </c>
      <c r="J23" s="85" t="str">
        <f t="shared" si="16"/>
        <v/>
      </c>
      <c r="K23" s="81" t="str">
        <f t="shared" si="16"/>
        <v/>
      </c>
      <c r="L23" s="69" t="str">
        <f t="shared" si="16"/>
        <v/>
      </c>
      <c r="M23" s="69" t="str">
        <f t="shared" si="16"/>
        <v/>
      </c>
      <c r="N23" s="69" t="str">
        <f t="shared" si="16"/>
        <v/>
      </c>
      <c r="O23" s="69" t="str">
        <f t="shared" si="16"/>
        <v/>
      </c>
      <c r="P23" s="69" t="str">
        <f t="shared" si="16"/>
        <v/>
      </c>
      <c r="Q23" s="87" t="str">
        <f t="shared" si="16"/>
        <v/>
      </c>
      <c r="R23" s="84" t="str">
        <f t="shared" si="16"/>
        <v/>
      </c>
      <c r="S23" s="69" t="str">
        <f t="shared" si="16"/>
        <v/>
      </c>
      <c r="T23" s="69" t="str">
        <f t="shared" si="16"/>
        <v/>
      </c>
      <c r="U23" s="69" t="str">
        <f t="shared" si="16"/>
        <v/>
      </c>
      <c r="V23" s="69" t="str">
        <f t="shared" si="16"/>
        <v/>
      </c>
      <c r="W23" s="69" t="str">
        <f t="shared" si="16"/>
        <v/>
      </c>
      <c r="X23" s="85" t="str">
        <f t="shared" si="16"/>
        <v/>
      </c>
      <c r="Y23" s="53" t="str">
        <f t="shared" si="16"/>
        <v/>
      </c>
      <c r="Z23" s="53" t="str">
        <f t="shared" si="16"/>
        <v/>
      </c>
      <c r="AA23" s="53" t="str">
        <f t="shared" si="16"/>
        <v/>
      </c>
      <c r="AB23" s="53" t="str">
        <f t="shared" si="16"/>
        <v/>
      </c>
      <c r="AC23" s="53" t="str">
        <f t="shared" si="16"/>
        <v/>
      </c>
      <c r="AD23" s="53" t="str">
        <f t="shared" si="16"/>
        <v/>
      </c>
      <c r="AE23" s="54" t="str">
        <f t="shared" si="16"/>
        <v/>
      </c>
      <c r="AF23" s="59" t="str">
        <f t="shared" si="4"/>
        <v/>
      </c>
      <c r="AG23" s="109"/>
      <c r="AH23" s="105">
        <f t="shared" si="6"/>
        <v>0</v>
      </c>
      <c r="AI23" s="102"/>
      <c r="BC23" s="137">
        <v>44641</v>
      </c>
      <c r="BD23" s="137"/>
    </row>
    <row r="24" spans="1:56" ht="17.100000000000001" customHeight="1">
      <c r="A24" s="112"/>
      <c r="B24" s="55"/>
      <c r="C24" s="79"/>
      <c r="D24" s="84" t="str">
        <f t="shared" ref="D24:AE24" si="17">IF($C$24="","",IF(OR(D$9="土",D$9="日",COUNTIF(祝日表2,D$26)&gt;0),"","Ａ"))</f>
        <v/>
      </c>
      <c r="E24" s="69" t="str">
        <f t="shared" si="17"/>
        <v/>
      </c>
      <c r="F24" s="69" t="str">
        <f t="shared" si="17"/>
        <v/>
      </c>
      <c r="G24" s="69" t="str">
        <f t="shared" si="17"/>
        <v/>
      </c>
      <c r="H24" s="69" t="str">
        <f t="shared" si="17"/>
        <v/>
      </c>
      <c r="I24" s="69" t="str">
        <f t="shared" si="17"/>
        <v/>
      </c>
      <c r="J24" s="85" t="str">
        <f t="shared" si="17"/>
        <v/>
      </c>
      <c r="K24" s="81" t="str">
        <f t="shared" si="17"/>
        <v/>
      </c>
      <c r="L24" s="69" t="str">
        <f t="shared" si="17"/>
        <v/>
      </c>
      <c r="M24" s="69" t="str">
        <f t="shared" si="17"/>
        <v/>
      </c>
      <c r="N24" s="69" t="str">
        <f t="shared" si="17"/>
        <v/>
      </c>
      <c r="O24" s="69" t="str">
        <f t="shared" si="17"/>
        <v/>
      </c>
      <c r="P24" s="69" t="str">
        <f t="shared" si="17"/>
        <v/>
      </c>
      <c r="Q24" s="87" t="str">
        <f t="shared" si="17"/>
        <v/>
      </c>
      <c r="R24" s="84" t="str">
        <f t="shared" si="17"/>
        <v/>
      </c>
      <c r="S24" s="69" t="str">
        <f t="shared" si="17"/>
        <v/>
      </c>
      <c r="T24" s="69" t="str">
        <f t="shared" si="17"/>
        <v/>
      </c>
      <c r="U24" s="69" t="str">
        <f t="shared" si="17"/>
        <v/>
      </c>
      <c r="V24" s="69" t="str">
        <f t="shared" si="17"/>
        <v/>
      </c>
      <c r="W24" s="69" t="str">
        <f t="shared" si="17"/>
        <v/>
      </c>
      <c r="X24" s="85" t="str">
        <f t="shared" si="17"/>
        <v/>
      </c>
      <c r="Y24" s="53" t="str">
        <f t="shared" si="17"/>
        <v/>
      </c>
      <c r="Z24" s="53" t="str">
        <f t="shared" si="17"/>
        <v/>
      </c>
      <c r="AA24" s="53" t="str">
        <f t="shared" si="17"/>
        <v/>
      </c>
      <c r="AB24" s="53" t="str">
        <f t="shared" si="17"/>
        <v/>
      </c>
      <c r="AC24" s="53" t="str">
        <f t="shared" si="17"/>
        <v/>
      </c>
      <c r="AD24" s="53" t="str">
        <f t="shared" si="17"/>
        <v/>
      </c>
      <c r="AE24" s="54" t="str">
        <f t="shared" si="17"/>
        <v/>
      </c>
      <c r="AF24" s="59" t="str">
        <f t="shared" si="4"/>
        <v/>
      </c>
      <c r="AG24" s="109"/>
      <c r="AH24" s="105">
        <f t="shared" si="6"/>
        <v>0</v>
      </c>
      <c r="AI24" s="102"/>
      <c r="BC24" s="138"/>
      <c r="BD24" s="138"/>
    </row>
    <row r="25" spans="1:56" ht="17.100000000000001" customHeight="1" thickBot="1">
      <c r="A25" s="113"/>
      <c r="B25" s="114"/>
      <c r="C25" s="115"/>
      <c r="D25" s="116" t="str">
        <f t="shared" ref="D25:AE25" si="18">IF($C$25="","",IF(OR(D$9="土",D$9="日",COUNTIF(祝日表2,D$26)&gt;0),"","Ａ"))</f>
        <v/>
      </c>
      <c r="E25" s="117" t="str">
        <f t="shared" si="18"/>
        <v/>
      </c>
      <c r="F25" s="117" t="str">
        <f t="shared" si="18"/>
        <v/>
      </c>
      <c r="G25" s="117" t="str">
        <f t="shared" si="18"/>
        <v/>
      </c>
      <c r="H25" s="117" t="str">
        <f t="shared" si="18"/>
        <v/>
      </c>
      <c r="I25" s="117" t="str">
        <f t="shared" si="18"/>
        <v/>
      </c>
      <c r="J25" s="118" t="str">
        <f t="shared" si="18"/>
        <v/>
      </c>
      <c r="K25" s="119" t="str">
        <f t="shared" si="18"/>
        <v/>
      </c>
      <c r="L25" s="117" t="str">
        <f t="shared" si="18"/>
        <v/>
      </c>
      <c r="M25" s="117" t="str">
        <f t="shared" si="18"/>
        <v/>
      </c>
      <c r="N25" s="117" t="str">
        <f t="shared" si="18"/>
        <v/>
      </c>
      <c r="O25" s="117" t="str">
        <f t="shared" si="18"/>
        <v/>
      </c>
      <c r="P25" s="117" t="str">
        <f t="shared" si="18"/>
        <v/>
      </c>
      <c r="Q25" s="120" t="str">
        <f t="shared" si="18"/>
        <v/>
      </c>
      <c r="R25" s="116" t="str">
        <f t="shared" si="18"/>
        <v/>
      </c>
      <c r="S25" s="117" t="str">
        <f t="shared" si="18"/>
        <v/>
      </c>
      <c r="T25" s="117" t="str">
        <f t="shared" si="18"/>
        <v/>
      </c>
      <c r="U25" s="117" t="str">
        <f t="shared" si="18"/>
        <v/>
      </c>
      <c r="V25" s="117" t="str">
        <f t="shared" si="18"/>
        <v/>
      </c>
      <c r="W25" s="117" t="str">
        <f t="shared" si="18"/>
        <v/>
      </c>
      <c r="X25" s="118" t="str">
        <f t="shared" si="18"/>
        <v/>
      </c>
      <c r="Y25" s="121" t="str">
        <f t="shared" si="18"/>
        <v/>
      </c>
      <c r="Z25" s="121" t="str">
        <f t="shared" si="18"/>
        <v/>
      </c>
      <c r="AA25" s="121" t="str">
        <f t="shared" si="18"/>
        <v/>
      </c>
      <c r="AB25" s="121" t="str">
        <f t="shared" si="18"/>
        <v/>
      </c>
      <c r="AC25" s="121" t="str">
        <f t="shared" si="18"/>
        <v/>
      </c>
      <c r="AD25" s="121" t="str">
        <f t="shared" si="18"/>
        <v/>
      </c>
      <c r="AE25" s="122" t="str">
        <f t="shared" si="18"/>
        <v/>
      </c>
      <c r="AF25" s="123"/>
      <c r="AG25" s="124"/>
      <c r="AH25" s="105">
        <f t="shared" si="6"/>
        <v>0</v>
      </c>
      <c r="AI25" s="102"/>
    </row>
    <row r="26" spans="1:56" ht="17.100000000000001" hidden="1" customHeight="1" thickTop="1">
      <c r="A26" s="65"/>
      <c r="B26" s="65"/>
      <c r="C26" s="65"/>
      <c r="D26" s="67">
        <f>DATE($BD$1,$BD$2,COLUMN()-3)</f>
        <v>45748</v>
      </c>
      <c r="E26" s="67">
        <f t="shared" ref="E26:AE26" si="19">DATE($BD$1,$BD$2,COLUMN()-3)</f>
        <v>45749</v>
      </c>
      <c r="F26" s="67">
        <f t="shared" si="19"/>
        <v>45750</v>
      </c>
      <c r="G26" s="67">
        <f t="shared" si="19"/>
        <v>45751</v>
      </c>
      <c r="H26" s="67">
        <f t="shared" si="19"/>
        <v>45752</v>
      </c>
      <c r="I26" s="67">
        <f t="shared" si="19"/>
        <v>45753</v>
      </c>
      <c r="J26" s="67">
        <f t="shared" si="19"/>
        <v>45754</v>
      </c>
      <c r="K26" s="67">
        <f t="shared" si="19"/>
        <v>45755</v>
      </c>
      <c r="L26" s="67">
        <f t="shared" si="19"/>
        <v>45756</v>
      </c>
      <c r="M26" s="67">
        <f t="shared" si="19"/>
        <v>45757</v>
      </c>
      <c r="N26" s="67">
        <f t="shared" si="19"/>
        <v>45758</v>
      </c>
      <c r="O26" s="67">
        <f t="shared" si="19"/>
        <v>45759</v>
      </c>
      <c r="P26" s="67">
        <f t="shared" si="19"/>
        <v>45760</v>
      </c>
      <c r="Q26" s="67">
        <f t="shared" si="19"/>
        <v>45761</v>
      </c>
      <c r="R26" s="67">
        <f t="shared" si="19"/>
        <v>45762</v>
      </c>
      <c r="S26" s="67">
        <f t="shared" si="19"/>
        <v>45763</v>
      </c>
      <c r="T26" s="67">
        <f t="shared" si="19"/>
        <v>45764</v>
      </c>
      <c r="U26" s="67">
        <f t="shared" si="19"/>
        <v>45765</v>
      </c>
      <c r="V26" s="67">
        <f t="shared" si="19"/>
        <v>45766</v>
      </c>
      <c r="W26" s="67">
        <f t="shared" si="19"/>
        <v>45767</v>
      </c>
      <c r="X26" s="67">
        <f t="shared" si="19"/>
        <v>45768</v>
      </c>
      <c r="Y26" s="67">
        <f t="shared" si="19"/>
        <v>45769</v>
      </c>
      <c r="Z26" s="67">
        <f t="shared" si="19"/>
        <v>45770</v>
      </c>
      <c r="AA26" s="67">
        <f t="shared" si="19"/>
        <v>45771</v>
      </c>
      <c r="AB26" s="67">
        <f t="shared" si="19"/>
        <v>45772</v>
      </c>
      <c r="AC26" s="67">
        <f t="shared" si="19"/>
        <v>45773</v>
      </c>
      <c r="AD26" s="67">
        <f t="shared" si="19"/>
        <v>45774</v>
      </c>
      <c r="AE26" s="67">
        <f t="shared" si="19"/>
        <v>45775</v>
      </c>
      <c r="AF26" s="65"/>
      <c r="AG26" s="65"/>
      <c r="AH26" s="66"/>
    </row>
    <row r="27" spans="1:56">
      <c r="A27" s="60" t="s">
        <v>105</v>
      </c>
      <c r="BC27" s="73" t="s">
        <v>116</v>
      </c>
    </row>
    <row r="28" spans="1:56">
      <c r="A28" s="60" t="s">
        <v>106</v>
      </c>
      <c r="BC28" s="73" t="s">
        <v>117</v>
      </c>
    </row>
    <row r="29" spans="1:56">
      <c r="A29" s="60" t="s">
        <v>107</v>
      </c>
    </row>
    <row r="30" spans="1:56">
      <c r="B30" s="91" t="s">
        <v>122</v>
      </c>
      <c r="C30" s="91"/>
      <c r="D30" s="93" t="s">
        <v>50</v>
      </c>
      <c r="E30" s="93" t="s">
        <v>125</v>
      </c>
      <c r="F30" s="93"/>
      <c r="G30" s="93"/>
      <c r="H30" s="93">
        <v>7</v>
      </c>
      <c r="I30" s="93" t="s">
        <v>121</v>
      </c>
      <c r="K30" s="93" t="s">
        <v>52</v>
      </c>
      <c r="L30" s="93" t="s">
        <v>126</v>
      </c>
      <c r="M30" s="94"/>
      <c r="N30" s="94"/>
      <c r="O30" s="93">
        <v>6</v>
      </c>
      <c r="P30" s="93" t="s">
        <v>121</v>
      </c>
      <c r="Q30" s="91"/>
      <c r="R30" s="93" t="s">
        <v>53</v>
      </c>
      <c r="S30" s="93" t="s">
        <v>127</v>
      </c>
      <c r="T30" s="95"/>
      <c r="U30" s="94"/>
      <c r="V30" s="93">
        <v>7</v>
      </c>
      <c r="W30" s="93" t="s">
        <v>121</v>
      </c>
      <c r="X30" s="92"/>
      <c r="Y30" s="93" t="s">
        <v>128</v>
      </c>
      <c r="Z30" s="93" t="s">
        <v>129</v>
      </c>
      <c r="AA30" s="94"/>
      <c r="AB30" s="95"/>
      <c r="AC30" s="93">
        <v>0</v>
      </c>
      <c r="AD30" s="93" t="s">
        <v>121</v>
      </c>
      <c r="AE30" s="91"/>
      <c r="AF30" s="92"/>
      <c r="AI30" s="92"/>
      <c r="AK30" s="24"/>
      <c r="AL30" s="24"/>
      <c r="AM30" s="24"/>
      <c r="AP30" s="24"/>
    </row>
    <row r="31" spans="1:56">
      <c r="A31" s="60" t="s">
        <v>109</v>
      </c>
    </row>
    <row r="32" spans="1:56">
      <c r="A32" s="60" t="s">
        <v>110</v>
      </c>
    </row>
    <row r="33" spans="1:1">
      <c r="A33" s="60" t="s">
        <v>111</v>
      </c>
    </row>
    <row r="34" spans="1:1">
      <c r="A34" s="60" t="s">
        <v>112</v>
      </c>
    </row>
    <row r="35" spans="1:1">
      <c r="A35" s="60" t="s">
        <v>113</v>
      </c>
    </row>
    <row r="36" spans="1:1">
      <c r="A36" s="60" t="s">
        <v>114</v>
      </c>
    </row>
    <row r="38" spans="1:1">
      <c r="A38" s="60" t="s">
        <v>108</v>
      </c>
    </row>
  </sheetData>
  <sheetProtection sheet="1" objects="1" scenarios="1"/>
  <mergeCells count="14">
    <mergeCell ref="AH7:AH9"/>
    <mergeCell ref="A10:C10"/>
    <mergeCell ref="A11:C11"/>
    <mergeCell ref="S3:T3"/>
    <mergeCell ref="V3:W3"/>
    <mergeCell ref="R5:AG5"/>
    <mergeCell ref="R6:AG6"/>
    <mergeCell ref="B7:B9"/>
    <mergeCell ref="D7:J7"/>
    <mergeCell ref="K7:Q7"/>
    <mergeCell ref="R7:X7"/>
    <mergeCell ref="Y7:AE7"/>
    <mergeCell ref="AF7:AF9"/>
    <mergeCell ref="AG7:AG9"/>
  </mergeCells>
  <phoneticPr fontId="2"/>
  <pageMargins left="0.79" right="0.56000000000000005" top="0.84" bottom="0.36" header="0.51200000000000001" footer="0.28000000000000003"/>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pageSetUpPr fitToPage="1"/>
  </sheetPr>
  <dimension ref="A1:BF39"/>
  <sheetViews>
    <sheetView showGridLines="0" view="pageBreakPreview" zoomScale="80" zoomScaleNormal="75" zoomScaleSheetLayoutView="80" workbookViewId="0">
      <selection activeCell="BU10" sqref="BU10"/>
    </sheetView>
  </sheetViews>
  <sheetFormatPr defaultRowHeight="21" customHeight="1"/>
  <cols>
    <col min="1" max="4" width="2.625" style="19" customWidth="1"/>
    <col min="5" max="18" width="2.625" style="1" customWidth="1"/>
    <col min="19" max="46" width="2.875" style="1" customWidth="1"/>
    <col min="47" max="72" width="2.625" style="1" customWidth="1"/>
    <col min="73" max="16384" width="9" style="1"/>
  </cols>
  <sheetData>
    <row r="1" spans="1:58" ht="21" customHeight="1">
      <c r="A1" s="21" t="s">
        <v>0</v>
      </c>
      <c r="B1" s="21"/>
      <c r="C1" s="21"/>
      <c r="D1" s="21"/>
      <c r="E1" s="21"/>
      <c r="F1" s="21"/>
      <c r="G1" s="21"/>
      <c r="H1" s="295" t="s">
        <v>181</v>
      </c>
      <c r="I1" s="21"/>
      <c r="J1" s="21"/>
      <c r="K1" s="21"/>
      <c r="L1" s="21"/>
      <c r="M1" s="21"/>
      <c r="N1" s="21"/>
      <c r="O1" s="21"/>
      <c r="P1" s="21"/>
      <c r="Q1" s="21"/>
      <c r="R1" s="21"/>
      <c r="S1" s="21"/>
      <c r="T1" s="21"/>
      <c r="U1" s="21"/>
      <c r="V1" s="21"/>
      <c r="W1" s="21"/>
      <c r="X1" s="21"/>
      <c r="Y1" s="21"/>
      <c r="Z1" s="22" t="s">
        <v>28</v>
      </c>
      <c r="AA1" s="21"/>
      <c r="AB1" s="21"/>
      <c r="AC1" s="21"/>
      <c r="AD1" s="21"/>
      <c r="AE1" s="21"/>
      <c r="AF1" s="21"/>
      <c r="AG1" s="21"/>
      <c r="AH1" s="21"/>
      <c r="AI1" s="21"/>
      <c r="AJ1" s="21"/>
      <c r="AK1" s="21"/>
      <c r="AL1" s="21"/>
      <c r="AM1" s="21"/>
      <c r="AN1" s="21"/>
      <c r="AO1" s="21"/>
      <c r="AP1" s="21"/>
      <c r="AQ1" s="21"/>
      <c r="AR1" s="21"/>
      <c r="AS1" s="21"/>
      <c r="AT1" s="21"/>
      <c r="AU1" s="21"/>
      <c r="AV1" s="21"/>
      <c r="AW1" s="21"/>
    </row>
    <row r="2" spans="1:58" ht="21" customHeight="1">
      <c r="A2" s="226" t="s">
        <v>29</v>
      </c>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c r="BD2" s="226"/>
      <c r="BE2" s="226"/>
      <c r="BF2" s="226"/>
    </row>
    <row r="3" spans="1:58" ht="9.75" customHeight="1" thickBot="1">
      <c r="A3" s="1"/>
      <c r="B3" s="1"/>
      <c r="C3" s="1"/>
      <c r="D3" s="1"/>
    </row>
    <row r="4" spans="1:58" ht="21" customHeight="1" thickBot="1">
      <c r="A4" s="229" t="s">
        <v>1</v>
      </c>
      <c r="B4" s="230"/>
      <c r="C4" s="230"/>
      <c r="D4" s="230"/>
      <c r="E4" s="230"/>
      <c r="F4" s="230"/>
      <c r="G4" s="230"/>
      <c r="H4" s="230"/>
      <c r="I4" s="230"/>
      <c r="J4" s="230"/>
      <c r="K4" s="230"/>
      <c r="L4" s="230"/>
      <c r="M4" s="230"/>
      <c r="N4" s="230"/>
      <c r="O4" s="230"/>
      <c r="P4" s="230"/>
      <c r="Q4" s="230"/>
      <c r="R4" s="230"/>
      <c r="S4" s="230" t="s">
        <v>32</v>
      </c>
      <c r="T4" s="230"/>
      <c r="U4" s="230"/>
      <c r="V4" s="230"/>
      <c r="W4" s="230"/>
      <c r="X4" s="230"/>
      <c r="Y4" s="230"/>
      <c r="Z4" s="230"/>
      <c r="AA4" s="230"/>
      <c r="AB4" s="230"/>
      <c r="AC4" s="230"/>
      <c r="AD4" s="230"/>
      <c r="AE4" s="230"/>
      <c r="AF4" s="230" t="s">
        <v>2</v>
      </c>
      <c r="AG4" s="230"/>
      <c r="AH4" s="230"/>
      <c r="AI4" s="230"/>
      <c r="AJ4" s="230"/>
      <c r="AK4" s="230"/>
      <c r="AL4" s="230"/>
      <c r="AM4" s="230"/>
      <c r="AN4" s="230" t="s">
        <v>31</v>
      </c>
      <c r="AO4" s="230"/>
      <c r="AP4" s="230"/>
      <c r="AQ4" s="230"/>
      <c r="AR4" s="230"/>
      <c r="AS4" s="230"/>
      <c r="AT4" s="230"/>
      <c r="AU4" s="230"/>
      <c r="AV4" s="230"/>
      <c r="AW4" s="230"/>
      <c r="AX4" s="230"/>
      <c r="AY4" s="230"/>
      <c r="AZ4" s="230"/>
      <c r="BA4" s="230"/>
      <c r="BB4" s="230"/>
      <c r="BC4" s="230"/>
      <c r="BD4" s="230"/>
      <c r="BE4" s="230"/>
      <c r="BF4" s="289"/>
    </row>
    <row r="5" spans="1:58" ht="21" customHeight="1" thickBot="1">
      <c r="A5" s="186" t="s">
        <v>3</v>
      </c>
      <c r="B5" s="187"/>
      <c r="C5" s="187"/>
      <c r="D5" s="187"/>
      <c r="E5" s="187"/>
      <c r="F5" s="187"/>
      <c r="G5" s="187"/>
      <c r="H5" s="177">
        <v>20</v>
      </c>
      <c r="I5" s="178"/>
      <c r="J5" s="178"/>
      <c r="K5" s="178"/>
      <c r="L5" s="178"/>
      <c r="M5" s="178"/>
      <c r="N5" s="178"/>
      <c r="O5" s="178"/>
      <c r="P5" s="178"/>
      <c r="Q5" s="178"/>
      <c r="R5" s="178"/>
      <c r="S5" s="207" t="s">
        <v>4</v>
      </c>
      <c r="T5" s="208"/>
      <c r="U5" s="208"/>
      <c r="V5" s="208"/>
      <c r="W5" s="208"/>
      <c r="X5" s="208"/>
      <c r="Y5" s="208"/>
      <c r="Z5" s="209"/>
      <c r="AA5" s="177">
        <v>18</v>
      </c>
      <c r="AB5" s="178"/>
      <c r="AC5" s="178"/>
      <c r="AD5" s="178"/>
      <c r="AE5" s="178"/>
      <c r="AF5" s="178"/>
      <c r="AG5" s="178"/>
      <c r="AH5" s="178"/>
      <c r="AI5" s="178"/>
      <c r="AJ5" s="179"/>
      <c r="AK5" s="177" t="s">
        <v>5</v>
      </c>
      <c r="AL5" s="178"/>
      <c r="AM5" s="178"/>
      <c r="AN5" s="178"/>
      <c r="AO5" s="178"/>
      <c r="AP5" s="178"/>
      <c r="AQ5" s="178"/>
      <c r="AR5" s="178"/>
      <c r="AS5" s="179"/>
      <c r="AT5" s="177">
        <v>5.0999999999999996</v>
      </c>
      <c r="AU5" s="178"/>
      <c r="AV5" s="178"/>
      <c r="AW5" s="178"/>
      <c r="AX5" s="178"/>
      <c r="AY5" s="178"/>
      <c r="AZ5" s="178"/>
      <c r="BA5" s="178"/>
      <c r="BB5" s="178"/>
      <c r="BC5" s="178"/>
      <c r="BD5" s="178"/>
      <c r="BE5" s="178"/>
      <c r="BF5" s="222"/>
    </row>
    <row r="6" spans="1:58" ht="21" customHeight="1" thickBot="1">
      <c r="A6" s="210" t="s">
        <v>6</v>
      </c>
      <c r="B6" s="190"/>
      <c r="C6" s="190"/>
      <c r="D6" s="190"/>
      <c r="E6" s="190"/>
      <c r="F6" s="190"/>
      <c r="G6" s="190"/>
      <c r="H6" s="190"/>
      <c r="I6" s="190"/>
      <c r="J6" s="190"/>
      <c r="K6" s="190"/>
      <c r="L6" s="190"/>
      <c r="M6" s="190"/>
      <c r="N6" s="190"/>
      <c r="O6" s="190"/>
      <c r="P6" s="190"/>
      <c r="Q6" s="190"/>
      <c r="R6" s="190"/>
      <c r="S6" s="230" t="s">
        <v>30</v>
      </c>
      <c r="T6" s="230"/>
      <c r="U6" s="230"/>
      <c r="V6" s="230"/>
      <c r="W6" s="230"/>
      <c r="X6" s="230"/>
      <c r="Y6" s="230"/>
      <c r="Z6" s="230"/>
      <c r="AA6" s="230"/>
      <c r="AB6" s="230"/>
      <c r="AC6" s="230"/>
      <c r="AD6" s="230"/>
      <c r="AE6" s="230"/>
      <c r="AF6" s="190" t="s">
        <v>7</v>
      </c>
      <c r="AG6" s="190"/>
      <c r="AH6" s="190"/>
      <c r="AI6" s="190"/>
      <c r="AJ6" s="190"/>
      <c r="AK6" s="190"/>
      <c r="AL6" s="190"/>
      <c r="AM6" s="190"/>
      <c r="AN6" s="190" t="s">
        <v>33</v>
      </c>
      <c r="AO6" s="190"/>
      <c r="AP6" s="190"/>
      <c r="AQ6" s="190"/>
      <c r="AR6" s="190"/>
      <c r="AS6" s="190"/>
      <c r="AT6" s="190"/>
      <c r="AU6" s="190"/>
      <c r="AV6" s="190"/>
      <c r="AW6" s="190"/>
      <c r="AX6" s="190"/>
      <c r="AY6" s="190"/>
      <c r="AZ6" s="190"/>
      <c r="BA6" s="190"/>
      <c r="BB6" s="190"/>
      <c r="BC6" s="190"/>
      <c r="BD6" s="190"/>
      <c r="BE6" s="190"/>
      <c r="BF6" s="290"/>
    </row>
    <row r="7" spans="1:58" ht="21" customHeight="1">
      <c r="A7" s="195" t="s">
        <v>8</v>
      </c>
      <c r="B7" s="196"/>
      <c r="C7" s="196"/>
      <c r="D7" s="196"/>
      <c r="E7" s="196"/>
      <c r="F7" s="196"/>
      <c r="G7" s="188" t="s">
        <v>9</v>
      </c>
      <c r="H7" s="188"/>
      <c r="I7" s="188"/>
      <c r="J7" s="188"/>
      <c r="K7" s="188"/>
      <c r="L7" s="196" t="s">
        <v>10</v>
      </c>
      <c r="M7" s="196"/>
      <c r="N7" s="196"/>
      <c r="O7" s="196"/>
      <c r="P7" s="196"/>
      <c r="Q7" s="196"/>
      <c r="R7" s="200"/>
      <c r="S7" s="195" t="s">
        <v>11</v>
      </c>
      <c r="T7" s="196"/>
      <c r="U7" s="196"/>
      <c r="V7" s="196"/>
      <c r="W7" s="196"/>
      <c r="X7" s="196"/>
      <c r="Y7" s="197"/>
      <c r="Z7" s="195" t="s">
        <v>12</v>
      </c>
      <c r="AA7" s="196"/>
      <c r="AB7" s="196"/>
      <c r="AC7" s="196"/>
      <c r="AD7" s="196"/>
      <c r="AE7" s="196"/>
      <c r="AF7" s="197"/>
      <c r="AG7" s="195" t="s">
        <v>13</v>
      </c>
      <c r="AH7" s="196"/>
      <c r="AI7" s="196"/>
      <c r="AJ7" s="196"/>
      <c r="AK7" s="196"/>
      <c r="AL7" s="196"/>
      <c r="AM7" s="197"/>
      <c r="AN7" s="291" t="s">
        <v>14</v>
      </c>
      <c r="AO7" s="196"/>
      <c r="AP7" s="196"/>
      <c r="AQ7" s="196"/>
      <c r="AR7" s="196"/>
      <c r="AS7" s="196"/>
      <c r="AT7" s="197"/>
      <c r="AU7" s="198" t="s">
        <v>19</v>
      </c>
      <c r="AV7" s="188"/>
      <c r="AW7" s="188"/>
      <c r="AX7" s="188" t="s">
        <v>20</v>
      </c>
      <c r="AY7" s="188"/>
      <c r="AZ7" s="188"/>
      <c r="BA7" s="167" t="s">
        <v>21</v>
      </c>
      <c r="BB7" s="168"/>
      <c r="BC7" s="169"/>
      <c r="BD7" s="188" t="s">
        <v>25</v>
      </c>
      <c r="BE7" s="188"/>
      <c r="BF7" s="227"/>
    </row>
    <row r="8" spans="1:58" ht="21" customHeight="1">
      <c r="A8" s="212"/>
      <c r="B8" s="201"/>
      <c r="C8" s="201"/>
      <c r="D8" s="201"/>
      <c r="E8" s="201"/>
      <c r="F8" s="201"/>
      <c r="G8" s="189"/>
      <c r="H8" s="189"/>
      <c r="I8" s="189"/>
      <c r="J8" s="189"/>
      <c r="K8" s="189"/>
      <c r="L8" s="201"/>
      <c r="M8" s="201"/>
      <c r="N8" s="201"/>
      <c r="O8" s="201"/>
      <c r="P8" s="201"/>
      <c r="Q8" s="201"/>
      <c r="R8" s="202"/>
      <c r="S8" s="2">
        <v>1</v>
      </c>
      <c r="T8" s="3">
        <v>2</v>
      </c>
      <c r="U8" s="3">
        <v>3</v>
      </c>
      <c r="V8" s="3">
        <v>4</v>
      </c>
      <c r="W8" s="3">
        <v>5</v>
      </c>
      <c r="X8" s="3">
        <v>6</v>
      </c>
      <c r="Y8" s="4">
        <v>7</v>
      </c>
      <c r="Z8" s="2">
        <v>8</v>
      </c>
      <c r="AA8" s="3">
        <v>9</v>
      </c>
      <c r="AB8" s="3">
        <v>10</v>
      </c>
      <c r="AC8" s="3">
        <v>11</v>
      </c>
      <c r="AD8" s="3">
        <v>12</v>
      </c>
      <c r="AE8" s="3">
        <v>13</v>
      </c>
      <c r="AF8" s="4">
        <v>14</v>
      </c>
      <c r="AG8" s="2">
        <v>15</v>
      </c>
      <c r="AH8" s="3">
        <v>16</v>
      </c>
      <c r="AI8" s="3">
        <v>17</v>
      </c>
      <c r="AJ8" s="3">
        <v>18</v>
      </c>
      <c r="AK8" s="3">
        <v>19</v>
      </c>
      <c r="AL8" s="3">
        <v>20</v>
      </c>
      <c r="AM8" s="4">
        <v>21</v>
      </c>
      <c r="AN8" s="5">
        <v>22</v>
      </c>
      <c r="AO8" s="3">
        <v>23</v>
      </c>
      <c r="AP8" s="3">
        <v>24</v>
      </c>
      <c r="AQ8" s="3">
        <v>25</v>
      </c>
      <c r="AR8" s="3">
        <v>26</v>
      </c>
      <c r="AS8" s="3">
        <v>27</v>
      </c>
      <c r="AT8" s="4">
        <v>28</v>
      </c>
      <c r="AU8" s="199"/>
      <c r="AV8" s="189"/>
      <c r="AW8" s="189"/>
      <c r="AX8" s="189"/>
      <c r="AY8" s="189"/>
      <c r="AZ8" s="189"/>
      <c r="BA8" s="170"/>
      <c r="BB8" s="171"/>
      <c r="BC8" s="172"/>
      <c r="BD8" s="189"/>
      <c r="BE8" s="189"/>
      <c r="BF8" s="228"/>
    </row>
    <row r="9" spans="1:58" ht="21" customHeight="1">
      <c r="A9" s="212"/>
      <c r="B9" s="201"/>
      <c r="C9" s="201"/>
      <c r="D9" s="201"/>
      <c r="E9" s="201"/>
      <c r="F9" s="201"/>
      <c r="G9" s="189"/>
      <c r="H9" s="189"/>
      <c r="I9" s="189"/>
      <c r="J9" s="189"/>
      <c r="K9" s="189"/>
      <c r="L9" s="201"/>
      <c r="M9" s="201"/>
      <c r="N9" s="201"/>
      <c r="O9" s="201"/>
      <c r="P9" s="201"/>
      <c r="Q9" s="201"/>
      <c r="R9" s="202"/>
      <c r="S9" s="6" t="s">
        <v>34</v>
      </c>
      <c r="T9" s="3" t="s">
        <v>35</v>
      </c>
      <c r="U9" s="3" t="s">
        <v>36</v>
      </c>
      <c r="V9" s="3" t="s">
        <v>37</v>
      </c>
      <c r="W9" s="3" t="s">
        <v>38</v>
      </c>
      <c r="X9" s="3" t="s">
        <v>39</v>
      </c>
      <c r="Y9" s="4" t="s">
        <v>40</v>
      </c>
      <c r="Z9" s="6" t="s">
        <v>34</v>
      </c>
      <c r="AA9" s="3" t="s">
        <v>35</v>
      </c>
      <c r="AB9" s="3" t="s">
        <v>36</v>
      </c>
      <c r="AC9" s="3" t="s">
        <v>37</v>
      </c>
      <c r="AD9" s="3" t="s">
        <v>38</v>
      </c>
      <c r="AE9" s="3" t="s">
        <v>39</v>
      </c>
      <c r="AF9" s="4" t="s">
        <v>40</v>
      </c>
      <c r="AG9" s="6" t="s">
        <v>34</v>
      </c>
      <c r="AH9" s="3" t="s">
        <v>35</v>
      </c>
      <c r="AI9" s="3" t="s">
        <v>36</v>
      </c>
      <c r="AJ9" s="3" t="s">
        <v>37</v>
      </c>
      <c r="AK9" s="3" t="s">
        <v>38</v>
      </c>
      <c r="AL9" s="3" t="s">
        <v>39</v>
      </c>
      <c r="AM9" s="4" t="s">
        <v>40</v>
      </c>
      <c r="AN9" s="6" t="s">
        <v>34</v>
      </c>
      <c r="AO9" s="3" t="s">
        <v>35</v>
      </c>
      <c r="AP9" s="3" t="s">
        <v>36</v>
      </c>
      <c r="AQ9" s="3" t="s">
        <v>37</v>
      </c>
      <c r="AR9" s="3" t="s">
        <v>38</v>
      </c>
      <c r="AS9" s="3" t="s">
        <v>39</v>
      </c>
      <c r="AT9" s="4" t="s">
        <v>40</v>
      </c>
      <c r="AU9" s="199"/>
      <c r="AV9" s="189"/>
      <c r="AW9" s="189"/>
      <c r="AX9" s="189"/>
      <c r="AY9" s="189"/>
      <c r="AZ9" s="189"/>
      <c r="BA9" s="173"/>
      <c r="BB9" s="174"/>
      <c r="BC9" s="175"/>
      <c r="BD9" s="189"/>
      <c r="BE9" s="189"/>
      <c r="BF9" s="228"/>
    </row>
    <row r="10" spans="1:58" ht="17.25" customHeight="1">
      <c r="A10" s="274" t="s">
        <v>41</v>
      </c>
      <c r="B10" s="275"/>
      <c r="C10" s="275"/>
      <c r="D10" s="275"/>
      <c r="E10" s="275"/>
      <c r="F10" s="275"/>
      <c r="G10" s="275" t="s">
        <v>43</v>
      </c>
      <c r="H10" s="275"/>
      <c r="I10" s="275"/>
      <c r="J10" s="275"/>
      <c r="K10" s="275"/>
      <c r="L10" s="201" t="s">
        <v>47</v>
      </c>
      <c r="M10" s="201"/>
      <c r="N10" s="201"/>
      <c r="O10" s="201"/>
      <c r="P10" s="201"/>
      <c r="Q10" s="201"/>
      <c r="R10" s="202"/>
      <c r="S10" s="7"/>
      <c r="T10" s="8" t="s">
        <v>50</v>
      </c>
      <c r="U10" s="8" t="s">
        <v>50</v>
      </c>
      <c r="V10" s="8" t="s">
        <v>50</v>
      </c>
      <c r="W10" s="8" t="s">
        <v>50</v>
      </c>
      <c r="X10" s="8" t="s">
        <v>50</v>
      </c>
      <c r="Y10" s="10"/>
      <c r="Z10" s="7"/>
      <c r="AA10" s="8" t="s">
        <v>50</v>
      </c>
      <c r="AB10" s="8" t="s">
        <v>50</v>
      </c>
      <c r="AC10" s="8" t="s">
        <v>50</v>
      </c>
      <c r="AD10" s="8" t="s">
        <v>50</v>
      </c>
      <c r="AE10" s="8" t="s">
        <v>50</v>
      </c>
      <c r="AF10" s="10"/>
      <c r="AG10" s="7"/>
      <c r="AH10" s="8" t="s">
        <v>50</v>
      </c>
      <c r="AI10" s="8" t="s">
        <v>50</v>
      </c>
      <c r="AJ10" s="8" t="s">
        <v>50</v>
      </c>
      <c r="AK10" s="8" t="s">
        <v>50</v>
      </c>
      <c r="AL10" s="8" t="s">
        <v>50</v>
      </c>
      <c r="AM10" s="10"/>
      <c r="AN10" s="11"/>
      <c r="AO10" s="8" t="s">
        <v>50</v>
      </c>
      <c r="AP10" s="8" t="s">
        <v>50</v>
      </c>
      <c r="AQ10" s="8" t="s">
        <v>50</v>
      </c>
      <c r="AR10" s="8" t="s">
        <v>50</v>
      </c>
      <c r="AS10" s="8" t="s">
        <v>50</v>
      </c>
      <c r="AT10" s="10"/>
      <c r="AU10" s="276">
        <v>160</v>
      </c>
      <c r="AV10" s="276"/>
      <c r="AW10" s="277"/>
      <c r="AX10" s="278">
        <v>40</v>
      </c>
      <c r="AY10" s="279"/>
      <c r="AZ10" s="280"/>
      <c r="BA10" s="278">
        <v>40</v>
      </c>
      <c r="BB10" s="279"/>
      <c r="BC10" s="280"/>
      <c r="BD10" s="278"/>
      <c r="BE10" s="279"/>
      <c r="BF10" s="281"/>
    </row>
    <row r="11" spans="1:58" ht="17.25" customHeight="1">
      <c r="A11" s="274" t="s">
        <v>42</v>
      </c>
      <c r="B11" s="275"/>
      <c r="C11" s="275"/>
      <c r="D11" s="275"/>
      <c r="E11" s="275"/>
      <c r="F11" s="275"/>
      <c r="G11" s="275" t="s">
        <v>43</v>
      </c>
      <c r="H11" s="275"/>
      <c r="I11" s="275"/>
      <c r="J11" s="275"/>
      <c r="K11" s="275"/>
      <c r="L11" s="201" t="s">
        <v>47</v>
      </c>
      <c r="M11" s="201"/>
      <c r="N11" s="201"/>
      <c r="O11" s="201"/>
      <c r="P11" s="201"/>
      <c r="Q11" s="201"/>
      <c r="R11" s="202"/>
      <c r="S11" s="7"/>
      <c r="T11" s="8" t="s">
        <v>50</v>
      </c>
      <c r="U11" s="8" t="s">
        <v>50</v>
      </c>
      <c r="V11" s="8" t="s">
        <v>50</v>
      </c>
      <c r="W11" s="8" t="s">
        <v>50</v>
      </c>
      <c r="X11" s="8" t="s">
        <v>50</v>
      </c>
      <c r="Y11" s="10"/>
      <c r="Z11" s="7"/>
      <c r="AA11" s="8" t="s">
        <v>50</v>
      </c>
      <c r="AB11" s="8" t="s">
        <v>50</v>
      </c>
      <c r="AC11" s="8" t="s">
        <v>50</v>
      </c>
      <c r="AD11" s="8" t="s">
        <v>50</v>
      </c>
      <c r="AE11" s="8" t="s">
        <v>50</v>
      </c>
      <c r="AF11" s="10"/>
      <c r="AG11" s="7"/>
      <c r="AH11" s="8" t="s">
        <v>50</v>
      </c>
      <c r="AI11" s="8" t="s">
        <v>50</v>
      </c>
      <c r="AJ11" s="8" t="s">
        <v>50</v>
      </c>
      <c r="AK11" s="8" t="s">
        <v>50</v>
      </c>
      <c r="AL11" s="8" t="s">
        <v>50</v>
      </c>
      <c r="AM11" s="10"/>
      <c r="AN11" s="11"/>
      <c r="AO11" s="8" t="s">
        <v>50</v>
      </c>
      <c r="AP11" s="8" t="s">
        <v>50</v>
      </c>
      <c r="AQ11" s="8" t="s">
        <v>50</v>
      </c>
      <c r="AR11" s="8" t="s">
        <v>50</v>
      </c>
      <c r="AS11" s="8" t="s">
        <v>50</v>
      </c>
      <c r="AT11" s="10"/>
      <c r="AU11" s="276">
        <v>160</v>
      </c>
      <c r="AV11" s="276"/>
      <c r="AW11" s="277"/>
      <c r="AX11" s="278">
        <v>40</v>
      </c>
      <c r="AY11" s="279"/>
      <c r="AZ11" s="280"/>
      <c r="BA11" s="278">
        <v>40</v>
      </c>
      <c r="BB11" s="279"/>
      <c r="BC11" s="280"/>
      <c r="BD11" s="278"/>
      <c r="BE11" s="279"/>
      <c r="BF11" s="281"/>
    </row>
    <row r="12" spans="1:58" ht="17.25" customHeight="1">
      <c r="A12" s="274" t="s">
        <v>67</v>
      </c>
      <c r="B12" s="275"/>
      <c r="C12" s="275"/>
      <c r="D12" s="275"/>
      <c r="E12" s="275"/>
      <c r="F12" s="275"/>
      <c r="G12" s="201" t="s">
        <v>68</v>
      </c>
      <c r="H12" s="201"/>
      <c r="I12" s="201"/>
      <c r="J12" s="201"/>
      <c r="K12" s="201"/>
      <c r="L12" s="201" t="s">
        <v>47</v>
      </c>
      <c r="M12" s="201"/>
      <c r="N12" s="201"/>
      <c r="O12" s="201"/>
      <c r="P12" s="201"/>
      <c r="Q12" s="201"/>
      <c r="R12" s="202"/>
      <c r="S12" s="7"/>
      <c r="T12" s="9"/>
      <c r="U12" s="9"/>
      <c r="V12" s="9">
        <v>1</v>
      </c>
      <c r="W12" s="9"/>
      <c r="X12" s="9"/>
      <c r="Y12" s="10"/>
      <c r="Z12" s="7"/>
      <c r="AA12" s="9"/>
      <c r="AB12" s="9"/>
      <c r="AC12" s="9">
        <v>1</v>
      </c>
      <c r="AD12" s="9"/>
      <c r="AE12" s="9"/>
      <c r="AF12" s="10"/>
      <c r="AG12" s="7"/>
      <c r="AH12" s="9"/>
      <c r="AI12" s="9"/>
      <c r="AJ12" s="9">
        <v>1</v>
      </c>
      <c r="AK12" s="9"/>
      <c r="AL12" s="9"/>
      <c r="AM12" s="10"/>
      <c r="AN12" s="11"/>
      <c r="AO12" s="9"/>
      <c r="AP12" s="9"/>
      <c r="AQ12" s="9">
        <v>1</v>
      </c>
      <c r="AR12" s="9"/>
      <c r="AS12" s="9"/>
      <c r="AT12" s="10"/>
      <c r="AU12" s="276">
        <v>4</v>
      </c>
      <c r="AV12" s="276"/>
      <c r="AW12" s="277"/>
      <c r="AX12" s="278">
        <v>1</v>
      </c>
      <c r="AY12" s="279"/>
      <c r="AZ12" s="280"/>
      <c r="BA12" s="278">
        <v>1</v>
      </c>
      <c r="BB12" s="279"/>
      <c r="BC12" s="280"/>
      <c r="BD12" s="33"/>
      <c r="BE12" s="34"/>
      <c r="BF12" s="32"/>
    </row>
    <row r="13" spans="1:58" ht="17.25" customHeight="1">
      <c r="A13" s="274" t="s">
        <v>66</v>
      </c>
      <c r="B13" s="275"/>
      <c r="C13" s="275"/>
      <c r="D13" s="275"/>
      <c r="E13" s="275"/>
      <c r="F13" s="275"/>
      <c r="G13" s="201"/>
      <c r="H13" s="201"/>
      <c r="I13" s="201"/>
      <c r="J13" s="201"/>
      <c r="K13" s="201"/>
      <c r="L13" s="201"/>
      <c r="M13" s="201"/>
      <c r="N13" s="201"/>
      <c r="O13" s="201"/>
      <c r="P13" s="201"/>
      <c r="Q13" s="201"/>
      <c r="R13" s="202"/>
      <c r="S13" s="7"/>
      <c r="T13" s="9"/>
      <c r="U13" s="9"/>
      <c r="V13" s="9"/>
      <c r="W13" s="9"/>
      <c r="X13" s="9"/>
      <c r="Y13" s="10"/>
      <c r="Z13" s="7"/>
      <c r="AA13" s="9"/>
      <c r="AB13" s="9"/>
      <c r="AC13" s="9"/>
      <c r="AD13" s="9"/>
      <c r="AE13" s="9"/>
      <c r="AF13" s="10"/>
      <c r="AG13" s="7"/>
      <c r="AH13" s="9"/>
      <c r="AI13" s="9"/>
      <c r="AJ13" s="9"/>
      <c r="AK13" s="9"/>
      <c r="AL13" s="9"/>
      <c r="AM13" s="10"/>
      <c r="AN13" s="11"/>
      <c r="AO13" s="9"/>
      <c r="AP13" s="9"/>
      <c r="AQ13" s="9"/>
      <c r="AR13" s="9"/>
      <c r="AS13" s="9"/>
      <c r="AT13" s="10"/>
      <c r="AU13" s="276"/>
      <c r="AV13" s="276"/>
      <c r="AW13" s="277"/>
      <c r="AX13" s="278"/>
      <c r="AY13" s="279"/>
      <c r="AZ13" s="280"/>
      <c r="BA13" s="278"/>
      <c r="BB13" s="279"/>
      <c r="BC13" s="280"/>
      <c r="BD13" s="278"/>
      <c r="BE13" s="279"/>
      <c r="BF13" s="281"/>
    </row>
    <row r="14" spans="1:58" ht="17.25" customHeight="1">
      <c r="A14" s="274" t="s">
        <v>44</v>
      </c>
      <c r="B14" s="275"/>
      <c r="C14" s="275"/>
      <c r="D14" s="275"/>
      <c r="E14" s="275"/>
      <c r="F14" s="275"/>
      <c r="G14" s="275" t="s">
        <v>43</v>
      </c>
      <c r="H14" s="275"/>
      <c r="I14" s="275"/>
      <c r="J14" s="275"/>
      <c r="K14" s="275"/>
      <c r="L14" s="201" t="s">
        <v>47</v>
      </c>
      <c r="M14" s="201"/>
      <c r="N14" s="201"/>
      <c r="O14" s="201"/>
      <c r="P14" s="201"/>
      <c r="Q14" s="201"/>
      <c r="R14" s="202"/>
      <c r="S14" s="7"/>
      <c r="T14" s="8" t="s">
        <v>50</v>
      </c>
      <c r="U14" s="8" t="s">
        <v>50</v>
      </c>
      <c r="V14" s="8" t="s">
        <v>50</v>
      </c>
      <c r="W14" s="8" t="s">
        <v>50</v>
      </c>
      <c r="X14" s="8" t="s">
        <v>50</v>
      </c>
      <c r="Y14" s="10"/>
      <c r="Z14" s="7"/>
      <c r="AA14" s="8" t="s">
        <v>50</v>
      </c>
      <c r="AB14" s="8" t="s">
        <v>50</v>
      </c>
      <c r="AC14" s="8" t="s">
        <v>50</v>
      </c>
      <c r="AD14" s="8" t="s">
        <v>50</v>
      </c>
      <c r="AE14" s="8" t="s">
        <v>50</v>
      </c>
      <c r="AF14" s="10"/>
      <c r="AG14" s="7"/>
      <c r="AH14" s="8" t="s">
        <v>50</v>
      </c>
      <c r="AI14" s="8" t="s">
        <v>50</v>
      </c>
      <c r="AJ14" s="8" t="s">
        <v>50</v>
      </c>
      <c r="AK14" s="8" t="s">
        <v>50</v>
      </c>
      <c r="AL14" s="8" t="s">
        <v>50</v>
      </c>
      <c r="AM14" s="10"/>
      <c r="AN14" s="11"/>
      <c r="AO14" s="8" t="s">
        <v>50</v>
      </c>
      <c r="AP14" s="8" t="s">
        <v>50</v>
      </c>
      <c r="AQ14" s="8" t="s">
        <v>50</v>
      </c>
      <c r="AR14" s="8" t="s">
        <v>50</v>
      </c>
      <c r="AS14" s="8" t="s">
        <v>50</v>
      </c>
      <c r="AT14" s="10"/>
      <c r="AU14" s="276">
        <v>160</v>
      </c>
      <c r="AV14" s="276"/>
      <c r="AW14" s="277"/>
      <c r="AX14" s="278">
        <v>40</v>
      </c>
      <c r="AY14" s="279"/>
      <c r="AZ14" s="280"/>
      <c r="BA14" s="278">
        <v>40</v>
      </c>
      <c r="BB14" s="279"/>
      <c r="BC14" s="280"/>
      <c r="BD14" s="278"/>
      <c r="BE14" s="279"/>
      <c r="BF14" s="281"/>
    </row>
    <row r="15" spans="1:58" ht="17.25" customHeight="1">
      <c r="A15" s="274" t="s">
        <v>45</v>
      </c>
      <c r="B15" s="275"/>
      <c r="C15" s="275"/>
      <c r="D15" s="275"/>
      <c r="E15" s="275"/>
      <c r="F15" s="275"/>
      <c r="G15" s="275" t="s">
        <v>43</v>
      </c>
      <c r="H15" s="275"/>
      <c r="I15" s="275"/>
      <c r="J15" s="275"/>
      <c r="K15" s="275"/>
      <c r="L15" s="201" t="s">
        <v>47</v>
      </c>
      <c r="M15" s="201"/>
      <c r="N15" s="201"/>
      <c r="O15" s="201"/>
      <c r="P15" s="201"/>
      <c r="Q15" s="201"/>
      <c r="R15" s="202"/>
      <c r="S15" s="7"/>
      <c r="T15" s="8" t="s">
        <v>50</v>
      </c>
      <c r="U15" s="8" t="s">
        <v>50</v>
      </c>
      <c r="V15" s="8" t="s">
        <v>50</v>
      </c>
      <c r="W15" s="8" t="s">
        <v>50</v>
      </c>
      <c r="X15" s="8" t="s">
        <v>50</v>
      </c>
      <c r="Y15" s="10"/>
      <c r="Z15" s="7"/>
      <c r="AA15" s="8" t="s">
        <v>50</v>
      </c>
      <c r="AB15" s="8" t="s">
        <v>50</v>
      </c>
      <c r="AC15" s="8" t="s">
        <v>50</v>
      </c>
      <c r="AD15" s="8" t="s">
        <v>50</v>
      </c>
      <c r="AE15" s="8" t="s">
        <v>50</v>
      </c>
      <c r="AF15" s="10"/>
      <c r="AG15" s="7"/>
      <c r="AH15" s="8" t="s">
        <v>50</v>
      </c>
      <c r="AI15" s="8" t="s">
        <v>50</v>
      </c>
      <c r="AJ15" s="8" t="s">
        <v>50</v>
      </c>
      <c r="AK15" s="8" t="s">
        <v>50</v>
      </c>
      <c r="AL15" s="8" t="s">
        <v>50</v>
      </c>
      <c r="AM15" s="10"/>
      <c r="AN15" s="11"/>
      <c r="AO15" s="8" t="s">
        <v>50</v>
      </c>
      <c r="AP15" s="8" t="s">
        <v>50</v>
      </c>
      <c r="AQ15" s="8" t="s">
        <v>50</v>
      </c>
      <c r="AR15" s="8" t="s">
        <v>50</v>
      </c>
      <c r="AS15" s="8" t="s">
        <v>50</v>
      </c>
      <c r="AT15" s="10"/>
      <c r="AU15" s="276">
        <v>160</v>
      </c>
      <c r="AV15" s="276"/>
      <c r="AW15" s="277"/>
      <c r="AX15" s="278">
        <v>40</v>
      </c>
      <c r="AY15" s="279"/>
      <c r="AZ15" s="280"/>
      <c r="BA15" s="278">
        <v>40</v>
      </c>
      <c r="BB15" s="279"/>
      <c r="BC15" s="280"/>
      <c r="BD15" s="278"/>
      <c r="BE15" s="279"/>
      <c r="BF15" s="281"/>
    </row>
    <row r="16" spans="1:58" ht="17.25" customHeight="1">
      <c r="A16" s="274" t="s">
        <v>45</v>
      </c>
      <c r="B16" s="275"/>
      <c r="C16" s="275"/>
      <c r="D16" s="275"/>
      <c r="E16" s="275"/>
      <c r="F16" s="275"/>
      <c r="G16" s="275" t="s">
        <v>43</v>
      </c>
      <c r="H16" s="275"/>
      <c r="I16" s="275"/>
      <c r="J16" s="275"/>
      <c r="K16" s="275"/>
      <c r="L16" s="201" t="s">
        <v>47</v>
      </c>
      <c r="M16" s="201"/>
      <c r="N16" s="201"/>
      <c r="O16" s="201"/>
      <c r="P16" s="201"/>
      <c r="Q16" s="201"/>
      <c r="R16" s="202"/>
      <c r="S16" s="7"/>
      <c r="T16" s="8" t="s">
        <v>50</v>
      </c>
      <c r="U16" s="8" t="s">
        <v>50</v>
      </c>
      <c r="V16" s="8" t="s">
        <v>50</v>
      </c>
      <c r="W16" s="8" t="s">
        <v>50</v>
      </c>
      <c r="X16" s="8" t="s">
        <v>50</v>
      </c>
      <c r="Y16" s="10"/>
      <c r="Z16" s="7"/>
      <c r="AA16" s="8" t="s">
        <v>50</v>
      </c>
      <c r="AB16" s="8" t="s">
        <v>50</v>
      </c>
      <c r="AC16" s="8" t="s">
        <v>50</v>
      </c>
      <c r="AD16" s="8" t="s">
        <v>50</v>
      </c>
      <c r="AE16" s="8" t="s">
        <v>50</v>
      </c>
      <c r="AF16" s="10"/>
      <c r="AG16" s="7"/>
      <c r="AH16" s="8" t="s">
        <v>50</v>
      </c>
      <c r="AI16" s="8" t="s">
        <v>50</v>
      </c>
      <c r="AJ16" s="8" t="s">
        <v>50</v>
      </c>
      <c r="AK16" s="8" t="s">
        <v>50</v>
      </c>
      <c r="AL16" s="8" t="s">
        <v>50</v>
      </c>
      <c r="AM16" s="10"/>
      <c r="AN16" s="11"/>
      <c r="AO16" s="8" t="s">
        <v>50</v>
      </c>
      <c r="AP16" s="8" t="s">
        <v>50</v>
      </c>
      <c r="AQ16" s="8" t="s">
        <v>50</v>
      </c>
      <c r="AR16" s="8" t="s">
        <v>50</v>
      </c>
      <c r="AS16" s="8" t="s">
        <v>50</v>
      </c>
      <c r="AT16" s="10"/>
      <c r="AU16" s="276">
        <v>160</v>
      </c>
      <c r="AV16" s="276"/>
      <c r="AW16" s="277"/>
      <c r="AX16" s="278">
        <v>40</v>
      </c>
      <c r="AY16" s="279"/>
      <c r="AZ16" s="280"/>
      <c r="BA16" s="278">
        <v>40</v>
      </c>
      <c r="BB16" s="279"/>
      <c r="BC16" s="280"/>
      <c r="BD16" s="278"/>
      <c r="BE16" s="279"/>
      <c r="BF16" s="281"/>
    </row>
    <row r="17" spans="1:58" ht="17.25" customHeight="1">
      <c r="A17" s="274" t="s">
        <v>45</v>
      </c>
      <c r="B17" s="275"/>
      <c r="C17" s="275"/>
      <c r="D17" s="275"/>
      <c r="E17" s="275"/>
      <c r="F17" s="275"/>
      <c r="G17" s="275" t="s">
        <v>43</v>
      </c>
      <c r="H17" s="275"/>
      <c r="I17" s="275"/>
      <c r="J17" s="275"/>
      <c r="K17" s="275"/>
      <c r="L17" s="201" t="s">
        <v>47</v>
      </c>
      <c r="M17" s="201"/>
      <c r="N17" s="201"/>
      <c r="O17" s="201"/>
      <c r="P17" s="201"/>
      <c r="Q17" s="201"/>
      <c r="R17" s="202"/>
      <c r="S17" s="7"/>
      <c r="T17" s="8" t="s">
        <v>50</v>
      </c>
      <c r="U17" s="8" t="s">
        <v>50</v>
      </c>
      <c r="V17" s="8" t="s">
        <v>50</v>
      </c>
      <c r="W17" s="8" t="s">
        <v>50</v>
      </c>
      <c r="X17" s="8" t="s">
        <v>50</v>
      </c>
      <c r="Y17" s="10"/>
      <c r="Z17" s="7"/>
      <c r="AA17" s="8" t="s">
        <v>50</v>
      </c>
      <c r="AB17" s="8" t="s">
        <v>50</v>
      </c>
      <c r="AC17" s="8" t="s">
        <v>50</v>
      </c>
      <c r="AD17" s="8" t="s">
        <v>50</v>
      </c>
      <c r="AE17" s="8" t="s">
        <v>50</v>
      </c>
      <c r="AF17" s="10"/>
      <c r="AG17" s="7"/>
      <c r="AH17" s="8" t="s">
        <v>50</v>
      </c>
      <c r="AI17" s="8" t="s">
        <v>50</v>
      </c>
      <c r="AJ17" s="8" t="s">
        <v>50</v>
      </c>
      <c r="AK17" s="8" t="s">
        <v>50</v>
      </c>
      <c r="AL17" s="8" t="s">
        <v>50</v>
      </c>
      <c r="AM17" s="10"/>
      <c r="AN17" s="11"/>
      <c r="AO17" s="8" t="s">
        <v>50</v>
      </c>
      <c r="AP17" s="8" t="s">
        <v>50</v>
      </c>
      <c r="AQ17" s="8" t="s">
        <v>50</v>
      </c>
      <c r="AR17" s="8" t="s">
        <v>50</v>
      </c>
      <c r="AS17" s="8" t="s">
        <v>50</v>
      </c>
      <c r="AT17" s="10"/>
      <c r="AU17" s="276">
        <v>160</v>
      </c>
      <c r="AV17" s="276"/>
      <c r="AW17" s="277"/>
      <c r="AX17" s="278">
        <v>40</v>
      </c>
      <c r="AY17" s="279"/>
      <c r="AZ17" s="280"/>
      <c r="BA17" s="278">
        <v>40</v>
      </c>
      <c r="BB17" s="279"/>
      <c r="BC17" s="280"/>
      <c r="BD17" s="278"/>
      <c r="BE17" s="279"/>
      <c r="BF17" s="281"/>
    </row>
    <row r="18" spans="1:58" ht="17.25" customHeight="1">
      <c r="A18" s="274" t="s">
        <v>45</v>
      </c>
      <c r="B18" s="275"/>
      <c r="C18" s="275"/>
      <c r="D18" s="275"/>
      <c r="E18" s="275"/>
      <c r="F18" s="275"/>
      <c r="G18" s="275" t="s">
        <v>43</v>
      </c>
      <c r="H18" s="275"/>
      <c r="I18" s="275"/>
      <c r="J18" s="275"/>
      <c r="K18" s="275"/>
      <c r="L18" s="201" t="s">
        <v>47</v>
      </c>
      <c r="M18" s="201"/>
      <c r="N18" s="201"/>
      <c r="O18" s="201"/>
      <c r="P18" s="201"/>
      <c r="Q18" s="201"/>
      <c r="R18" s="202"/>
      <c r="S18" s="7"/>
      <c r="T18" s="8" t="s">
        <v>50</v>
      </c>
      <c r="U18" s="8" t="s">
        <v>50</v>
      </c>
      <c r="V18" s="8" t="s">
        <v>50</v>
      </c>
      <c r="W18" s="8" t="s">
        <v>50</v>
      </c>
      <c r="X18" s="8" t="s">
        <v>50</v>
      </c>
      <c r="Y18" s="10"/>
      <c r="Z18" s="7"/>
      <c r="AA18" s="8" t="s">
        <v>50</v>
      </c>
      <c r="AB18" s="8" t="s">
        <v>50</v>
      </c>
      <c r="AC18" s="8" t="s">
        <v>50</v>
      </c>
      <c r="AD18" s="8" t="s">
        <v>50</v>
      </c>
      <c r="AE18" s="8" t="s">
        <v>50</v>
      </c>
      <c r="AF18" s="10"/>
      <c r="AG18" s="7"/>
      <c r="AH18" s="8" t="s">
        <v>50</v>
      </c>
      <c r="AI18" s="8" t="s">
        <v>50</v>
      </c>
      <c r="AJ18" s="8" t="s">
        <v>50</v>
      </c>
      <c r="AK18" s="8" t="s">
        <v>50</v>
      </c>
      <c r="AL18" s="8" t="s">
        <v>50</v>
      </c>
      <c r="AM18" s="10"/>
      <c r="AN18" s="11"/>
      <c r="AO18" s="8" t="s">
        <v>50</v>
      </c>
      <c r="AP18" s="8" t="s">
        <v>50</v>
      </c>
      <c r="AQ18" s="8" t="s">
        <v>50</v>
      </c>
      <c r="AR18" s="8" t="s">
        <v>50</v>
      </c>
      <c r="AS18" s="8" t="s">
        <v>50</v>
      </c>
      <c r="AT18" s="10"/>
      <c r="AU18" s="276">
        <v>160</v>
      </c>
      <c r="AV18" s="276"/>
      <c r="AW18" s="277"/>
      <c r="AX18" s="278">
        <v>40</v>
      </c>
      <c r="AY18" s="279"/>
      <c r="AZ18" s="280"/>
      <c r="BA18" s="278">
        <v>40</v>
      </c>
      <c r="BB18" s="279"/>
      <c r="BC18" s="280"/>
      <c r="BD18" s="278"/>
      <c r="BE18" s="279"/>
      <c r="BF18" s="281"/>
    </row>
    <row r="19" spans="1:58" ht="17.25" customHeight="1">
      <c r="A19" s="274" t="s">
        <v>45</v>
      </c>
      <c r="B19" s="275"/>
      <c r="C19" s="275"/>
      <c r="D19" s="275"/>
      <c r="E19" s="275"/>
      <c r="F19" s="275"/>
      <c r="G19" s="201" t="s">
        <v>46</v>
      </c>
      <c r="H19" s="201"/>
      <c r="I19" s="201"/>
      <c r="J19" s="201"/>
      <c r="K19" s="201"/>
      <c r="L19" s="201" t="s">
        <v>47</v>
      </c>
      <c r="M19" s="201"/>
      <c r="N19" s="201"/>
      <c r="O19" s="201"/>
      <c r="P19" s="201"/>
      <c r="Q19" s="201"/>
      <c r="R19" s="202"/>
      <c r="S19" s="7"/>
      <c r="T19" s="9" t="s">
        <v>52</v>
      </c>
      <c r="U19" s="9">
        <v>2</v>
      </c>
      <c r="V19" s="9">
        <v>2</v>
      </c>
      <c r="W19" s="9" t="s">
        <v>53</v>
      </c>
      <c r="X19" s="9">
        <v>2</v>
      </c>
      <c r="Y19" s="10"/>
      <c r="Z19" s="7"/>
      <c r="AA19" s="9" t="s">
        <v>52</v>
      </c>
      <c r="AB19" s="9">
        <v>2</v>
      </c>
      <c r="AC19" s="9">
        <v>2</v>
      </c>
      <c r="AD19" s="9" t="s">
        <v>53</v>
      </c>
      <c r="AE19" s="9">
        <v>2</v>
      </c>
      <c r="AF19" s="10"/>
      <c r="AG19" s="7"/>
      <c r="AH19" s="9" t="s">
        <v>52</v>
      </c>
      <c r="AI19" s="9">
        <v>2</v>
      </c>
      <c r="AJ19" s="9">
        <v>2</v>
      </c>
      <c r="AK19" s="9" t="s">
        <v>53</v>
      </c>
      <c r="AL19" s="9">
        <v>2</v>
      </c>
      <c r="AM19" s="10"/>
      <c r="AN19" s="11"/>
      <c r="AO19" s="9" t="s">
        <v>52</v>
      </c>
      <c r="AP19" s="9">
        <v>2</v>
      </c>
      <c r="AQ19" s="9">
        <v>2</v>
      </c>
      <c r="AR19" s="9" t="s">
        <v>53</v>
      </c>
      <c r="AS19" s="9">
        <v>1</v>
      </c>
      <c r="AT19" s="10"/>
      <c r="AU19" s="276">
        <v>55</v>
      </c>
      <c r="AV19" s="276"/>
      <c r="AW19" s="277"/>
      <c r="AX19" s="278">
        <v>13.7</v>
      </c>
      <c r="AY19" s="279"/>
      <c r="AZ19" s="280"/>
      <c r="BA19" s="278">
        <v>13.7</v>
      </c>
      <c r="BB19" s="279"/>
      <c r="BC19" s="280"/>
      <c r="BD19" s="278"/>
      <c r="BE19" s="279"/>
      <c r="BF19" s="281"/>
    </row>
    <row r="20" spans="1:58" ht="17.25" customHeight="1">
      <c r="A20" s="274" t="s">
        <v>45</v>
      </c>
      <c r="B20" s="275"/>
      <c r="C20" s="275"/>
      <c r="D20" s="275"/>
      <c r="E20" s="275"/>
      <c r="F20" s="275"/>
      <c r="G20" s="201" t="s">
        <v>46</v>
      </c>
      <c r="H20" s="201"/>
      <c r="I20" s="201"/>
      <c r="J20" s="201"/>
      <c r="K20" s="201"/>
      <c r="L20" s="201" t="s">
        <v>47</v>
      </c>
      <c r="M20" s="201"/>
      <c r="N20" s="201"/>
      <c r="O20" s="201"/>
      <c r="P20" s="201"/>
      <c r="Q20" s="201"/>
      <c r="R20" s="202"/>
      <c r="S20" s="7"/>
      <c r="T20" s="9">
        <v>2</v>
      </c>
      <c r="U20" s="9" t="s">
        <v>52</v>
      </c>
      <c r="V20" s="9" t="s">
        <v>52</v>
      </c>
      <c r="W20" s="9">
        <v>2</v>
      </c>
      <c r="X20" s="9" t="s">
        <v>53</v>
      </c>
      <c r="Y20" s="10"/>
      <c r="Z20" s="7"/>
      <c r="AA20" s="9">
        <v>2</v>
      </c>
      <c r="AB20" s="9" t="s">
        <v>52</v>
      </c>
      <c r="AC20" s="9" t="s">
        <v>52</v>
      </c>
      <c r="AD20" s="9">
        <v>2</v>
      </c>
      <c r="AE20" s="9" t="s">
        <v>53</v>
      </c>
      <c r="AF20" s="10"/>
      <c r="AG20" s="7"/>
      <c r="AH20" s="9">
        <v>2</v>
      </c>
      <c r="AI20" s="9" t="s">
        <v>52</v>
      </c>
      <c r="AJ20" s="9" t="s">
        <v>52</v>
      </c>
      <c r="AK20" s="9">
        <v>2</v>
      </c>
      <c r="AL20" s="9" t="s">
        <v>53</v>
      </c>
      <c r="AM20" s="10"/>
      <c r="AN20" s="11"/>
      <c r="AO20" s="9">
        <v>2</v>
      </c>
      <c r="AP20" s="9" t="s">
        <v>52</v>
      </c>
      <c r="AQ20" s="9" t="s">
        <v>52</v>
      </c>
      <c r="AR20" s="9">
        <v>2</v>
      </c>
      <c r="AS20" s="9" t="s">
        <v>53</v>
      </c>
      <c r="AT20" s="10"/>
      <c r="AU20" s="276">
        <v>64</v>
      </c>
      <c r="AV20" s="276"/>
      <c r="AW20" s="277"/>
      <c r="AX20" s="278">
        <v>16</v>
      </c>
      <c r="AY20" s="279"/>
      <c r="AZ20" s="280"/>
      <c r="BA20" s="278">
        <v>16</v>
      </c>
      <c r="BB20" s="279"/>
      <c r="BC20" s="280"/>
      <c r="BD20" s="278"/>
      <c r="BE20" s="279"/>
      <c r="BF20" s="281"/>
    </row>
    <row r="21" spans="1:58" ht="17.25" customHeight="1">
      <c r="A21" s="274" t="s">
        <v>49</v>
      </c>
      <c r="B21" s="275"/>
      <c r="C21" s="275"/>
      <c r="D21" s="275"/>
      <c r="E21" s="275"/>
      <c r="F21" s="275"/>
      <c r="G21" s="201"/>
      <c r="H21" s="201"/>
      <c r="I21" s="201"/>
      <c r="J21" s="201"/>
      <c r="K21" s="201"/>
      <c r="L21" s="201"/>
      <c r="M21" s="201"/>
      <c r="N21" s="201"/>
      <c r="O21" s="201"/>
      <c r="P21" s="201"/>
      <c r="Q21" s="201"/>
      <c r="R21" s="202"/>
      <c r="S21" s="7"/>
      <c r="T21" s="9"/>
      <c r="U21" s="9"/>
      <c r="V21" s="9"/>
      <c r="W21" s="9"/>
      <c r="X21" s="9"/>
      <c r="Y21" s="10"/>
      <c r="Z21" s="7"/>
      <c r="AA21" s="9"/>
      <c r="AB21" s="9"/>
      <c r="AC21" s="9"/>
      <c r="AD21" s="9"/>
      <c r="AE21" s="9"/>
      <c r="AF21" s="10"/>
      <c r="AG21" s="7"/>
      <c r="AH21" s="9"/>
      <c r="AI21" s="9"/>
      <c r="AJ21" s="9"/>
      <c r="AK21" s="9"/>
      <c r="AL21" s="9"/>
      <c r="AM21" s="10"/>
      <c r="AN21" s="11"/>
      <c r="AO21" s="9"/>
      <c r="AP21" s="9"/>
      <c r="AQ21" s="9"/>
      <c r="AR21" s="9"/>
      <c r="AS21" s="9"/>
      <c r="AT21" s="10"/>
      <c r="AU21" s="276"/>
      <c r="AV21" s="276"/>
      <c r="AW21" s="277"/>
      <c r="AX21" s="278"/>
      <c r="AY21" s="279"/>
      <c r="AZ21" s="280"/>
      <c r="BA21" s="278">
        <v>229.7</v>
      </c>
      <c r="BB21" s="279"/>
      <c r="BC21" s="280"/>
      <c r="BD21" s="278">
        <v>5.7</v>
      </c>
      <c r="BE21" s="279"/>
      <c r="BF21" s="281"/>
    </row>
    <row r="22" spans="1:58" ht="17.25" customHeight="1">
      <c r="A22" s="274" t="s">
        <v>15</v>
      </c>
      <c r="B22" s="275"/>
      <c r="C22" s="275"/>
      <c r="D22" s="275"/>
      <c r="E22" s="275"/>
      <c r="F22" s="275"/>
      <c r="G22" s="201"/>
      <c r="H22" s="201"/>
      <c r="I22" s="201"/>
      <c r="J22" s="201"/>
      <c r="K22" s="201"/>
      <c r="L22" s="201"/>
      <c r="M22" s="201"/>
      <c r="N22" s="201"/>
      <c r="O22" s="201"/>
      <c r="P22" s="201"/>
      <c r="Q22" s="201"/>
      <c r="R22" s="202"/>
      <c r="S22" s="7"/>
      <c r="T22" s="9"/>
      <c r="U22" s="9"/>
      <c r="V22" s="9"/>
      <c r="W22" s="9"/>
      <c r="X22" s="9"/>
      <c r="Y22" s="10"/>
      <c r="Z22" s="7"/>
      <c r="AA22" s="9"/>
      <c r="AB22" s="9"/>
      <c r="AC22" s="9"/>
      <c r="AD22" s="9"/>
      <c r="AE22" s="9"/>
      <c r="AF22" s="10"/>
      <c r="AG22" s="7"/>
      <c r="AH22" s="9"/>
      <c r="AI22" s="9"/>
      <c r="AJ22" s="9"/>
      <c r="AK22" s="9"/>
      <c r="AL22" s="9"/>
      <c r="AM22" s="10"/>
      <c r="AN22" s="11"/>
      <c r="AO22" s="9"/>
      <c r="AP22" s="9"/>
      <c r="AQ22" s="9"/>
      <c r="AR22" s="9"/>
      <c r="AS22" s="9"/>
      <c r="AT22" s="10"/>
      <c r="AU22" s="276"/>
      <c r="AV22" s="276"/>
      <c r="AW22" s="277"/>
      <c r="AX22" s="278"/>
      <c r="AY22" s="279"/>
      <c r="AZ22" s="280"/>
      <c r="BA22" s="278"/>
      <c r="BB22" s="279"/>
      <c r="BC22" s="280"/>
      <c r="BD22" s="278"/>
      <c r="BE22" s="279"/>
      <c r="BF22" s="281"/>
    </row>
    <row r="23" spans="1:58" ht="17.25" customHeight="1" thickBot="1">
      <c r="A23" s="274" t="s">
        <v>48</v>
      </c>
      <c r="B23" s="275"/>
      <c r="C23" s="275"/>
      <c r="D23" s="275"/>
      <c r="E23" s="275"/>
      <c r="F23" s="275"/>
      <c r="G23" s="275" t="s">
        <v>46</v>
      </c>
      <c r="H23" s="275"/>
      <c r="I23" s="275"/>
      <c r="J23" s="275"/>
      <c r="K23" s="275"/>
      <c r="L23" s="201" t="s">
        <v>47</v>
      </c>
      <c r="M23" s="201"/>
      <c r="N23" s="201"/>
      <c r="O23" s="201"/>
      <c r="P23" s="201"/>
      <c r="Q23" s="201"/>
      <c r="R23" s="202"/>
      <c r="S23" s="7"/>
      <c r="T23" s="8" t="s">
        <v>55</v>
      </c>
      <c r="U23" s="8" t="s">
        <v>55</v>
      </c>
      <c r="V23" s="8" t="s">
        <v>55</v>
      </c>
      <c r="W23" s="8" t="s">
        <v>55</v>
      </c>
      <c r="X23" s="8" t="s">
        <v>55</v>
      </c>
      <c r="Y23" s="10"/>
      <c r="Z23" s="7"/>
      <c r="AA23" s="8" t="s">
        <v>55</v>
      </c>
      <c r="AB23" s="8" t="s">
        <v>55</v>
      </c>
      <c r="AC23" s="8" t="s">
        <v>55</v>
      </c>
      <c r="AD23" s="8" t="s">
        <v>55</v>
      </c>
      <c r="AE23" s="8" t="s">
        <v>55</v>
      </c>
      <c r="AF23" s="10"/>
      <c r="AG23" s="7"/>
      <c r="AH23" s="8" t="s">
        <v>55</v>
      </c>
      <c r="AI23" s="8" t="s">
        <v>55</v>
      </c>
      <c r="AJ23" s="8" t="s">
        <v>55</v>
      </c>
      <c r="AK23" s="8" t="s">
        <v>55</v>
      </c>
      <c r="AL23" s="8" t="s">
        <v>55</v>
      </c>
      <c r="AM23" s="10"/>
      <c r="AN23" s="11"/>
      <c r="AO23" s="8" t="s">
        <v>55</v>
      </c>
      <c r="AP23" s="8" t="s">
        <v>55</v>
      </c>
      <c r="AQ23" s="8" t="s">
        <v>55</v>
      </c>
      <c r="AR23" s="8" t="s">
        <v>55</v>
      </c>
      <c r="AS23" s="8" t="s">
        <v>55</v>
      </c>
      <c r="AT23" s="10"/>
      <c r="AU23" s="276">
        <v>120</v>
      </c>
      <c r="AV23" s="276"/>
      <c r="AW23" s="277"/>
      <c r="AX23" s="278">
        <v>30</v>
      </c>
      <c r="AY23" s="279"/>
      <c r="AZ23" s="280"/>
      <c r="BA23" s="278">
        <v>30</v>
      </c>
      <c r="BB23" s="279"/>
      <c r="BC23" s="280"/>
      <c r="BD23" s="278">
        <v>0.7</v>
      </c>
      <c r="BE23" s="279"/>
      <c r="BF23" s="281"/>
    </row>
    <row r="24" spans="1:58" ht="21" customHeight="1" thickBot="1">
      <c r="A24" s="214" t="s">
        <v>22</v>
      </c>
      <c r="B24" s="215"/>
      <c r="C24" s="215"/>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5"/>
      <c r="AM24" s="215"/>
      <c r="AN24" s="215"/>
      <c r="AO24" s="215"/>
      <c r="AP24" s="215"/>
      <c r="AQ24" s="215"/>
      <c r="AR24" s="215"/>
      <c r="AS24" s="215"/>
      <c r="AT24" s="216"/>
      <c r="AU24" s="286">
        <v>40</v>
      </c>
      <c r="AV24" s="178"/>
      <c r="AW24" s="178"/>
      <c r="AX24" s="178"/>
      <c r="AY24" s="178"/>
      <c r="AZ24" s="178"/>
      <c r="BA24" s="178"/>
      <c r="BB24" s="178"/>
      <c r="BC24" s="178"/>
      <c r="BD24" s="178"/>
      <c r="BE24" s="178"/>
      <c r="BF24" s="222"/>
    </row>
    <row r="25" spans="1:58" ht="21" customHeight="1" thickBot="1">
      <c r="A25" s="287" t="s">
        <v>16</v>
      </c>
      <c r="B25" s="288"/>
      <c r="C25" s="288"/>
      <c r="D25" s="288"/>
      <c r="E25" s="288"/>
      <c r="F25" s="288"/>
      <c r="G25" s="288"/>
      <c r="H25" s="288"/>
      <c r="I25" s="288"/>
      <c r="J25" s="288"/>
      <c r="K25" s="288"/>
      <c r="L25" s="288"/>
      <c r="M25" s="288"/>
      <c r="N25" s="288"/>
      <c r="O25" s="288"/>
      <c r="P25" s="288"/>
      <c r="Q25" s="288"/>
      <c r="R25" s="207"/>
      <c r="S25" s="12"/>
      <c r="T25" s="13">
        <v>7</v>
      </c>
      <c r="U25" s="13">
        <v>7</v>
      </c>
      <c r="V25" s="13">
        <v>7</v>
      </c>
      <c r="W25" s="13">
        <v>7</v>
      </c>
      <c r="X25" s="13">
        <v>7</v>
      </c>
      <c r="Y25" s="14"/>
      <c r="Z25" s="12"/>
      <c r="AA25" s="13">
        <v>7</v>
      </c>
      <c r="AB25" s="13">
        <v>7</v>
      </c>
      <c r="AC25" s="13">
        <v>7</v>
      </c>
      <c r="AD25" s="13">
        <v>7</v>
      </c>
      <c r="AE25" s="13">
        <v>7</v>
      </c>
      <c r="AF25" s="15"/>
      <c r="AG25" s="12"/>
      <c r="AH25" s="13">
        <v>7</v>
      </c>
      <c r="AI25" s="13">
        <v>7</v>
      </c>
      <c r="AJ25" s="13">
        <v>7</v>
      </c>
      <c r="AK25" s="13">
        <v>7</v>
      </c>
      <c r="AL25" s="13">
        <v>7</v>
      </c>
      <c r="AM25" s="15"/>
      <c r="AN25" s="12"/>
      <c r="AO25" s="13">
        <v>7</v>
      </c>
      <c r="AP25" s="13">
        <v>7</v>
      </c>
      <c r="AQ25" s="13">
        <v>7</v>
      </c>
      <c r="AR25" s="13">
        <v>7</v>
      </c>
      <c r="AS25" s="13">
        <v>7</v>
      </c>
      <c r="AT25" s="15"/>
      <c r="AU25" s="178">
        <v>140</v>
      </c>
      <c r="AV25" s="178"/>
      <c r="AW25" s="179"/>
      <c r="AX25" s="282"/>
      <c r="AY25" s="283"/>
      <c r="AZ25" s="284"/>
      <c r="BA25" s="282"/>
      <c r="BB25" s="283"/>
      <c r="BC25" s="284"/>
      <c r="BD25" s="282"/>
      <c r="BE25" s="283"/>
      <c r="BF25" s="285"/>
    </row>
    <row r="26" spans="1:58" customFormat="1" ht="21" customHeight="1">
      <c r="A26" s="23" t="s">
        <v>17</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6"/>
    </row>
    <row r="27" spans="1:58" customFormat="1" ht="21" customHeight="1">
      <c r="A27" s="27"/>
      <c r="B27" s="24" t="s">
        <v>51</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8"/>
    </row>
    <row r="28" spans="1:58" customFormat="1" ht="21" customHeight="1" thickBot="1">
      <c r="A28" s="29"/>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1"/>
    </row>
    <row r="29" spans="1:58" ht="28.5" customHeight="1">
      <c r="A29" s="176" t="s">
        <v>18</v>
      </c>
      <c r="B29" s="176"/>
      <c r="C29" s="237" t="s">
        <v>26</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37"/>
      <c r="AN29" s="237"/>
      <c r="AO29" s="237"/>
      <c r="AP29" s="237"/>
      <c r="AQ29" s="237"/>
      <c r="AR29" s="237"/>
      <c r="AS29" s="237"/>
      <c r="AT29" s="237"/>
      <c r="AU29" s="237"/>
      <c r="AV29" s="237"/>
      <c r="AW29" s="237"/>
      <c r="AX29" s="237"/>
      <c r="AY29" s="237"/>
      <c r="AZ29" s="237"/>
      <c r="BA29" s="237"/>
      <c r="BB29" s="237"/>
      <c r="BC29" s="237"/>
      <c r="BD29" s="237"/>
      <c r="BE29" s="237"/>
      <c r="BF29" s="237"/>
    </row>
    <row r="30" spans="1:58" ht="14.25">
      <c r="A30" s="17"/>
      <c r="B30" s="17"/>
      <c r="C30" s="205" t="s">
        <v>24</v>
      </c>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row>
    <row r="31" spans="1:58" ht="27.75" customHeight="1">
      <c r="A31" s="18"/>
      <c r="B31" s="18"/>
      <c r="C31" s="236" t="s">
        <v>57</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row>
    <row r="32" spans="1:58" ht="29.25" customHeight="1">
      <c r="A32" s="16"/>
      <c r="B32" s="16"/>
      <c r="C32" s="203" t="s">
        <v>56</v>
      </c>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row>
    <row r="33" spans="1:58" ht="42.75" customHeight="1">
      <c r="A33" s="16"/>
      <c r="B33" s="16"/>
      <c r="C33" s="203" t="s">
        <v>54</v>
      </c>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row>
    <row r="34" spans="1:58" ht="14.25">
      <c r="A34" s="17"/>
      <c r="B34" s="17"/>
      <c r="C34" s="205" t="s">
        <v>61</v>
      </c>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row>
    <row r="35" spans="1:58" ht="14.25">
      <c r="A35" s="17"/>
      <c r="B35" s="17"/>
      <c r="C35" s="20"/>
      <c r="D35" s="20"/>
      <c r="E35" s="20" t="s">
        <v>27</v>
      </c>
      <c r="F35" s="20"/>
      <c r="G35" s="20"/>
      <c r="H35" s="20"/>
      <c r="I35" s="20"/>
      <c r="J35" s="20" t="s">
        <v>23</v>
      </c>
      <c r="K35" s="20"/>
      <c r="L35" s="20"/>
      <c r="M35" s="20"/>
      <c r="N35" s="20"/>
      <c r="O35" s="20"/>
      <c r="P35" s="20"/>
      <c r="Q35" s="20"/>
      <c r="R35" s="20"/>
      <c r="S35" s="20"/>
      <c r="T35" s="20"/>
      <c r="U35" s="20"/>
      <c r="V35" s="20"/>
      <c r="W35" s="20"/>
      <c r="X35" s="20" t="s">
        <v>58</v>
      </c>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row>
    <row r="36" spans="1:58" ht="28.5" customHeight="1">
      <c r="A36" s="17"/>
      <c r="B36" s="17"/>
      <c r="C36" s="20"/>
      <c r="D36" s="20"/>
      <c r="E36" s="203" t="s">
        <v>62</v>
      </c>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row>
    <row r="37" spans="1:58" ht="14.25">
      <c r="A37" s="17"/>
      <c r="B37" s="17"/>
      <c r="C37" s="203" t="s">
        <v>59</v>
      </c>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row>
    <row r="38" spans="1:58" ht="28.5" customHeight="1">
      <c r="A38" s="17"/>
      <c r="B38" s="17"/>
      <c r="C38" s="203" t="s">
        <v>65</v>
      </c>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row>
    <row r="39" spans="1:58" ht="28.5" customHeight="1">
      <c r="A39" s="16"/>
      <c r="B39" s="16"/>
      <c r="C39" s="232" t="s">
        <v>60</v>
      </c>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row>
  </sheetData>
  <mergeCells count="141">
    <mergeCell ref="C38:BF38"/>
    <mergeCell ref="E36:BF36"/>
    <mergeCell ref="C30:BF30"/>
    <mergeCell ref="AU21:AW21"/>
    <mergeCell ref="AX21:AZ21"/>
    <mergeCell ref="C37:BF37"/>
    <mergeCell ref="C34:BF34"/>
    <mergeCell ref="AA5:AJ5"/>
    <mergeCell ref="AK5:AS5"/>
    <mergeCell ref="A21:F21"/>
    <mergeCell ref="G21:K21"/>
    <mergeCell ref="L21:R21"/>
    <mergeCell ref="G12:K12"/>
    <mergeCell ref="L12:R12"/>
    <mergeCell ref="AF6:AM6"/>
    <mergeCell ref="H5:R5"/>
    <mergeCell ref="S5:Z5"/>
    <mergeCell ref="AT5:BF5"/>
    <mergeCell ref="A5:G5"/>
    <mergeCell ref="AU14:AW14"/>
    <mergeCell ref="G7:K9"/>
    <mergeCell ref="L7:R9"/>
    <mergeCell ref="S7:Y7"/>
    <mergeCell ref="Z7:AF7"/>
    <mergeCell ref="L10:R10"/>
    <mergeCell ref="AU10:AW10"/>
    <mergeCell ref="A12:F12"/>
    <mergeCell ref="AG7:AM7"/>
    <mergeCell ref="A29:B29"/>
    <mergeCell ref="C29:BF29"/>
    <mergeCell ref="A20:F20"/>
    <mergeCell ref="G20:K20"/>
    <mergeCell ref="L20:R20"/>
    <mergeCell ref="AU20:AW20"/>
    <mergeCell ref="AX20:AZ20"/>
    <mergeCell ref="BD20:BF20"/>
    <mergeCell ref="AU12:AW12"/>
    <mergeCell ref="A17:F17"/>
    <mergeCell ref="BD15:BF15"/>
    <mergeCell ref="BD17:BF17"/>
    <mergeCell ref="L17:R17"/>
    <mergeCell ref="L15:R15"/>
    <mergeCell ref="A14:F14"/>
    <mergeCell ref="G14:K14"/>
    <mergeCell ref="A15:F15"/>
    <mergeCell ref="AX14:AZ14"/>
    <mergeCell ref="AU15:AW15"/>
    <mergeCell ref="AU17:AW17"/>
    <mergeCell ref="A2:BF2"/>
    <mergeCell ref="A4:R4"/>
    <mergeCell ref="S4:AE4"/>
    <mergeCell ref="AF4:AM4"/>
    <mergeCell ref="AN4:BF4"/>
    <mergeCell ref="G13:K13"/>
    <mergeCell ref="L13:R13"/>
    <mergeCell ref="A6:R6"/>
    <mergeCell ref="S6:AE6"/>
    <mergeCell ref="A7:F9"/>
    <mergeCell ref="AU11:AW11"/>
    <mergeCell ref="AN6:BF6"/>
    <mergeCell ref="AX11:AZ11"/>
    <mergeCell ref="BD11:BF11"/>
    <mergeCell ref="BD10:BF10"/>
    <mergeCell ref="L11:R11"/>
    <mergeCell ref="A11:F11"/>
    <mergeCell ref="A10:F10"/>
    <mergeCell ref="G11:K11"/>
    <mergeCell ref="A13:F13"/>
    <mergeCell ref="G10:K10"/>
    <mergeCell ref="AX7:AZ9"/>
    <mergeCell ref="BD7:BF9"/>
    <mergeCell ref="AN7:AT7"/>
    <mergeCell ref="AU24:BF24"/>
    <mergeCell ref="AU25:AW25"/>
    <mergeCell ref="AU18:AW18"/>
    <mergeCell ref="BD23:BF23"/>
    <mergeCell ref="A25:R25"/>
    <mergeCell ref="AU23:AW23"/>
    <mergeCell ref="AX23:AZ23"/>
    <mergeCell ref="A24:AT24"/>
    <mergeCell ref="L23:R23"/>
    <mergeCell ref="G23:K23"/>
    <mergeCell ref="A23:F23"/>
    <mergeCell ref="L14:R14"/>
    <mergeCell ref="L19:R19"/>
    <mergeCell ref="L22:R22"/>
    <mergeCell ref="G22:K22"/>
    <mergeCell ref="G15:K15"/>
    <mergeCell ref="G17:K17"/>
    <mergeCell ref="G18:K18"/>
    <mergeCell ref="A22:F22"/>
    <mergeCell ref="A18:F18"/>
    <mergeCell ref="A19:F19"/>
    <mergeCell ref="L18:R18"/>
    <mergeCell ref="AU7:AW9"/>
    <mergeCell ref="BA7:BC9"/>
    <mergeCell ref="BA17:BC17"/>
    <mergeCell ref="AU13:AW13"/>
    <mergeCell ref="AX13:AZ13"/>
    <mergeCell ref="BD13:BF13"/>
    <mergeCell ref="BD14:BF14"/>
    <mergeCell ref="BA18:BC18"/>
    <mergeCell ref="BA16:BC16"/>
    <mergeCell ref="BA10:BC10"/>
    <mergeCell ref="BA11:BC11"/>
    <mergeCell ref="BA14:BC14"/>
    <mergeCell ref="BA15:BC15"/>
    <mergeCell ref="BA13:BC13"/>
    <mergeCell ref="BA12:BC12"/>
    <mergeCell ref="BD16:BF16"/>
    <mergeCell ref="AX10:AZ10"/>
    <mergeCell ref="AX16:AZ16"/>
    <mergeCell ref="AX15:AZ15"/>
    <mergeCell ref="AX17:AZ17"/>
    <mergeCell ref="AX18:AZ18"/>
    <mergeCell ref="AX12:AZ12"/>
    <mergeCell ref="BD18:BF18"/>
    <mergeCell ref="C39:BF39"/>
    <mergeCell ref="A16:F16"/>
    <mergeCell ref="G16:K16"/>
    <mergeCell ref="L16:R16"/>
    <mergeCell ref="AU16:AW16"/>
    <mergeCell ref="BA22:BC22"/>
    <mergeCell ref="BA23:BC23"/>
    <mergeCell ref="G19:K19"/>
    <mergeCell ref="BD19:BF19"/>
    <mergeCell ref="BA25:BC25"/>
    <mergeCell ref="AX22:AZ22"/>
    <mergeCell ref="AX19:AZ19"/>
    <mergeCell ref="BA21:BC21"/>
    <mergeCell ref="BA19:BC19"/>
    <mergeCell ref="C33:BF33"/>
    <mergeCell ref="C31:BF31"/>
    <mergeCell ref="C32:BF32"/>
    <mergeCell ref="BD22:BF22"/>
    <mergeCell ref="BD21:BF21"/>
    <mergeCell ref="BD25:BF25"/>
    <mergeCell ref="AU22:AW22"/>
    <mergeCell ref="AU19:AW19"/>
    <mergeCell ref="AX25:AZ25"/>
    <mergeCell ref="BA20:BC20"/>
  </mergeCells>
  <phoneticPr fontId="2"/>
  <printOptions horizontalCentered="1"/>
  <pageMargins left="0.39370078740157483" right="0.39370078740157483" top="0.39370078740157483" bottom="0.39370078740157483" header="0.39370078740157483" footer="0.39370078740157483"/>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使い方</vt:lpstr>
      <vt:lpstr>A事業所</vt:lpstr>
      <vt:lpstr>B事業所</vt:lpstr>
      <vt:lpstr>C事業所</vt:lpstr>
      <vt:lpstr>D事業所</vt:lpstr>
      <vt:lpstr>E事業所</vt:lpstr>
      <vt:lpstr>予備</vt:lpstr>
      <vt:lpstr>相談用</vt:lpstr>
      <vt:lpstr>記載例</vt:lpstr>
      <vt:lpstr>A事業所!Print_Area</vt:lpstr>
      <vt:lpstr>B事業所!Print_Area</vt:lpstr>
      <vt:lpstr>C事業所!Print_Area</vt:lpstr>
      <vt:lpstr>D事業所!Print_Area</vt:lpstr>
      <vt:lpstr>E事業所!Print_Area</vt:lpstr>
      <vt:lpstr>記載例!Print_Area</vt:lpstr>
      <vt:lpstr>相談用!Print_Area</vt:lpstr>
      <vt:lpstr>予備!Print_Area</vt:lpstr>
      <vt:lpstr>祝日表</vt:lpstr>
      <vt:lpstr>祝日表2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Haruhisa Yabuuchi</cp:lastModifiedBy>
  <cp:lastPrinted>2021-12-10T02:10:48Z</cp:lastPrinted>
  <dcterms:created xsi:type="dcterms:W3CDTF">2007-04-06T09:02:55Z</dcterms:created>
  <dcterms:modified xsi:type="dcterms:W3CDTF">2025-10-22T00:15:27Z</dcterms:modified>
</cp:coreProperties>
</file>